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9040" windowHeight="16440"/>
  </bookViews>
  <sheets>
    <sheet name="Cover" sheetId="1" r:id="rId1"/>
    <sheet name="Profile, Lot and Building Info." sheetId="2" r:id="rId2"/>
    <sheet name="Stacking Plan" sheetId="3" r:id="rId3"/>
  </sheets>
  <externalReferences>
    <externalReference r:id="rId4"/>
    <externalReference r:id="rId5"/>
    <externalReference r:id="rId6"/>
  </externalReferences>
  <definedNames>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hidden="1">{#N/A,#N/A,FALSE,"OperatingAssumptions"}</definedName>
    <definedName name="asdf3" hidden="1">{#N/A,#N/A,FALSE,"LoanAssumptions"}</definedName>
    <definedName name="asdf5" hidden="1">{"MonthlyRentRoll",#N/A,FALSE,"RentRoll"}</definedName>
    <definedName name="asdf7" hidden="1">{#N/A,#N/A,TRUE,"Summary";"AnnualRentRoll",#N/A,TRUE,"RentRoll";#N/A,#N/A,TRUE,"ExitStratigy";#N/A,#N/A,TRUE,"OperatingAssumptions"}</definedName>
    <definedName name="HTML_CodePage" hidden="1">1252</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ast_Row">IF(Values_Entered,Header_Row+Number_of_Payments,Header_Row)</definedName>
    <definedName name="Number_of_Payments">MATCH(0.01,End_Bal,-1)+1</definedName>
    <definedName name="Payment_Date">DATE(YEAR(Loan_Start),MONTH(Loan_Start)+Payment_Number,DAY(Loan_Start))</definedName>
    <definedName name="Print" hidden="1">{#N/A,#N/A,TRUE,"Cover";#N/A,#N/A,TRUE,"Stack";#N/A,#N/A,TRUE,"Cost S";#N/A,#N/A,TRUE,"Financing";#N/A,#N/A,TRUE," CF";#N/A,#N/A,TRUE,"CF Mnthly";#N/A,#N/A,TRUE,"CF assum";#N/A,#N/A,TRUE,"Unit Sales";#N/A,#N/A,TRUE,"REV";#N/A,#N/A,TRUE,"Bdgt Backup"}</definedName>
    <definedName name="_xlnm.Print_Area" localSheetId="0">Cover!$A$2:$H$14</definedName>
    <definedName name="_xlnm.Print_Area" localSheetId="1">'Profile, Lot and Building Info.'!$B$2:$F$56</definedName>
    <definedName name="_xlnm.Print_Area" localSheetId="2">'Stacking Plan'!$B$2:$K$26</definedName>
    <definedName name="Print_Area_Reset">OFFSET(Full_Print,0,0,Last_Row)</definedName>
    <definedName name="Print2" hidden="1">{#N/A,#N/A,FALSE,"Cover";#N/A,#N/A,FALSE,"Stack";#N/A,#N/A,FALSE,"Cost S";#N/A,#N/A,FALSE," CF";#N/A,#N/A,FALSE,"Investor"}</definedName>
    <definedName name="Residu" hidden="1">{#N/A,#N/A,TRUE,"Summary";"AnnualRentRoll",#N/A,TRUE,"RentRoll";#N/A,#N/A,TRUE,"ExitStratigy";#N/A,#N/A,TRUE,"OperatingAssumptions"}</definedName>
    <definedName name="sadd" hidden="1">{"MonthlyRentRoll",#N/A,FALSE,"RentRoll"}</definedName>
    <definedName name="sadd1" hidden="1">{"MonthlyRentRoll",#N/A,FALSE,"RentRoll"}</definedName>
    <definedName name="sadd2" hidden="1">{"MonthlyRentRoll",#N/A,FALSE,"RentRoll"}</definedName>
    <definedName name="saddd" hidden="1">{"AnnualRentRoll",#N/A,FALSE,"RentRoll"}</definedName>
    <definedName name="saddd2" hidden="1">{"AnnualRentRoll",#N/A,FALSE,"RentRoll"}</definedName>
    <definedName name="sadddd2" hidden="1">{"AnnualRentRoll",#N/A,FALSE,"RentRoll"}</definedName>
    <definedName name="saddddd" hidden="1">{"AnnualRentRoll",#N/A,FALSE,"RentRoll"}</definedName>
    <definedName name="saddddddd2" hidden="1">{#N/A,#N/A,FALSE,"ExitStratigy"}</definedName>
    <definedName name="sadddddddd" hidden="1">{#N/A,#N/A,FALSE,"ExitStratigy"}</definedName>
    <definedName name="saddddddddd2" hidden="1">{#N/A,#N/A,FALSE,"LoanAssumptions"}</definedName>
    <definedName name="sadddddddddd" hidden="1">{#N/A,#N/A,FALSE,"LoanAssumptions"}</definedName>
    <definedName name="saddddddddddd2" hidden="1">{#N/A,#N/A,FALSE,"OperatingAssumptions"}</definedName>
    <definedName name="saddddddddddddd" hidden="1">{#N/A,#N/A,FALSE,"OperatingAssumptions"}</definedName>
    <definedName name="Values_Entered">IF(Loan_Amount*Interest_Rate*Loan_Years*Loan_Start&gt;0,1,0)</definedName>
    <definedName name="what_asdf2" hidden="1">{#N/A,#N/A,FALSE,"OperatingAssumptions"}</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hidden="1">{"AnnualRentRoll",#N/A,FALSE,"RentRoll"}</definedName>
    <definedName name="wrn.AnnualRentRoll." hidden="1">{"AnnualRentRoll",#N/A,FALSE,"RentRoll"}</definedName>
    <definedName name="wrn.annualrentroll2" hidden="1">{"AnnualRentRoll",#N/A,FALSE,"RentRoll"}</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ExitAndSalesAssumptions." hidden="1">{#N/A,#N/A,FALSE,"ExitStratigy"}</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hidden="1">{#N/A,#N/A,FALSE,"Leasing 6A"}</definedName>
    <definedName name="wrn.LoanInformation." hidden="1">{#N/A,#N/A,FALSE,"LoanAssumptions"}</definedName>
    <definedName name="wrn.Marketing." hidden="1">{#N/A,#N/A,FALSE,"2Assumptions";#N/A,#N/A,FALSE,"3Cash Flow";#N/A,#N/A,FALSE,"I&amp;E";#N/A,#N/A,FALSE,"I&amp;E (2)";#N/A,#N/A,FALSE,"10Vacancy Matrix";#N/A,#N/A,FALSE,"11Expiration Schedule"}</definedName>
    <definedName name="wrn.monthly._.financial." hidden="1">{#N/A,#N/A,FALSE,"SUMMARY 4a";#N/A,#N/A,FALSE,"GBA 4b";#N/A,#N/A,FALSE,"TENANT 4c";#N/A,#N/A,FALSE,"BUDGET DETAIL";#N/A,#N/A,FALSE,"PRO FORMA"}</definedName>
    <definedName name="wrn.MonthlyRentRoll." hidden="1">{"MonthlyRentRoll",#N/A,FALSE,"RentRoll"}</definedName>
    <definedName name="wrn.ontario." hidden="1">{"page1",#N/A,FALSE,"sheet 1";"Page2",#N/A,FALSE,"sheet 1";"page3",#N/A,FALSE,"sheet 1";"page4",#N/A,FALSE,"sheet 1"}</definedName>
    <definedName name="wrn.OperatingAssumtions." hidden="1">{#N/A,#N/A,FALSE,"OperatingAssumptions"}</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hidden="1">{#N/A,#N/A,TRUE,"Summary";"AnnualRentRoll",#N/A,TRUE,"RentRoll";#N/A,#N/A,TRUE,"ExitStratigy";#N/A,#N/A,TRUE,"OperatingAssumptions"}</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hidden="1">{#N/A,#N/A,TRUE,"Cover";#N/A,#N/A,TRUE,"Stack";#N/A,#N/A,TRUE,"Cost S";#N/A,#N/A,TRUE,"Financing";#N/A,#N/A,TRUE," CF";#N/A,#N/A,TRUE,"CF Mnthly";#N/A,#N/A,TRUE,"CF assum";#N/A,#N/A,TRUE,"Unit Sales";#N/A,#N/A,TRUE,"REV";#N/A,#N/A,TRUE,"Bdgt Backup"}</definedName>
    <definedName name="wrn.PrintAll." hidden="1">{#N/A,#N/A,FALSE,"Broker Sheet";#N/A,#N/A,FALSE,"Exec.Summary";#N/A,#N/A,FALSE,"Argus Cash Flow";#N/A,#N/A,FALSE,"SPF";#N/A,#N/A,FALSE,"RentRoll"}</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hidden="1">{#N/A,#N/A,FALSE,"PropertyInfo"}</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hidden="1">{#N/A,#N/A,FALSE,"Cover";#N/A,#N/A,FALSE,"Stack";#N/A,#N/A,FALSE,"Cost S";#N/A,#N/A,FALSE," CF";#N/A,#N/A,FALSE,"Investor"}</definedName>
    <definedName name="wrn.Summary." hidden="1">{#N/A,#N/A,FALSE,"Summary"}</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hidden="1">{"AnnualRentRoll",#N/A,FALSE,"RentRoll"}</definedName>
    <definedName name="xxx4" hidden="1">{#N/A,#N/A,FALSE,"ExitStratigy"}</definedName>
  </definedNames>
  <calcPr calcId="145621"/>
</workbook>
</file>

<file path=xl/calcChain.xml><?xml version="1.0" encoding="utf-8"?>
<calcChain xmlns="http://schemas.openxmlformats.org/spreadsheetml/2006/main">
  <c r="D44" i="2" l="1"/>
  <c r="B2" i="3" l="1"/>
  <c r="C18" i="3"/>
  <c r="C17" i="3"/>
  <c r="C16" i="3" s="1"/>
  <c r="C15" i="3" s="1"/>
  <c r="C14" i="3" s="1"/>
  <c r="C13" i="3" s="1"/>
  <c r="C12" i="3" s="1"/>
  <c r="C11" i="3" s="1"/>
  <c r="C10" i="3" s="1"/>
  <c r="C9" i="3" s="1"/>
  <c r="D48" i="2"/>
  <c r="D52" i="2" s="1"/>
  <c r="D56" i="2" s="1"/>
  <c r="D20" i="2"/>
  <c r="D19" i="3" s="1"/>
  <c r="D16" i="2"/>
  <c r="E19" i="3" l="1"/>
  <c r="D15" i="3"/>
  <c r="D11" i="3"/>
  <c r="D16" i="3"/>
  <c r="D12" i="3"/>
  <c r="D10" i="3"/>
  <c r="D17" i="3"/>
  <c r="D13" i="3"/>
  <c r="D18" i="3"/>
  <c r="E18" i="3" s="1"/>
  <c r="D14" i="3"/>
  <c r="E5" i="3"/>
  <c r="D32" i="2"/>
  <c r="D34" i="2" s="1"/>
  <c r="D38" i="2" s="1"/>
  <c r="D22" i="2"/>
  <c r="D28" i="2" s="1"/>
  <c r="H28" i="2" s="1"/>
  <c r="E13" i="3" l="1"/>
  <c r="E16" i="3"/>
  <c r="E17" i="3"/>
  <c r="E11" i="3"/>
  <c r="E14" i="3"/>
  <c r="E9" i="3"/>
  <c r="E10" i="3"/>
  <c r="E15" i="3"/>
  <c r="E12" i="3"/>
</calcChain>
</file>

<file path=xl/comments1.xml><?xml version="1.0" encoding="utf-8"?>
<comments xmlns="http://schemas.openxmlformats.org/spreadsheetml/2006/main">
  <authors>
    <author>REFM_MacAir</author>
  </authors>
  <commentList>
    <comment ref="D12" authorId="0">
      <text>
        <r>
          <rPr>
            <sz val="9"/>
            <color indexed="81"/>
            <rFont val="Tahoma"/>
            <family val="2"/>
          </rPr>
          <t xml:space="preserve">Roughly half an acre.
</t>
        </r>
      </text>
    </comment>
    <comment ref="D14" authorId="0">
      <text>
        <r>
          <rPr>
            <sz val="9"/>
            <color indexed="81"/>
            <rFont val="Tahoma"/>
            <family val="2"/>
          </rPr>
          <t xml:space="preserve">FAR applies only to above-grade building area.
</t>
        </r>
      </text>
    </comment>
    <comment ref="D20" authorId="0">
      <text>
        <r>
          <rPr>
            <sz val="9"/>
            <color indexed="81"/>
            <rFont val="Tahoma"/>
            <family val="2"/>
          </rPr>
          <t xml:space="preserve">IF we wanted to build out to the maximum footprint, we could cover this much of the lot at grade with building or other "impermeable surface."
</t>
        </r>
      </text>
    </comment>
    <comment ref="D22" authorId="0">
      <text>
        <r>
          <rPr>
            <sz val="9"/>
            <color indexed="81"/>
            <rFont val="Tahoma"/>
            <family val="2"/>
          </rPr>
          <t xml:space="preserve">If the building footprint and typical floorplate are all built out to the maximum allowable footprint (i.e., the building is simply a true 3-D rectangle [no setbacks or projections at any floor], and if it is built to its maximum story count.
</t>
        </r>
      </text>
    </comment>
    <comment ref="D24" authorId="0">
      <text>
        <r>
          <rPr>
            <sz val="9"/>
            <color indexed="81"/>
            <rFont val="Tahoma"/>
            <family val="2"/>
          </rPr>
          <t xml:space="preserve">From the bottom of one floor slab to the bottom of the one above it.
</t>
        </r>
      </text>
    </comment>
    <comment ref="D32" authorId="0">
      <text>
        <r>
          <rPr>
            <sz val="9"/>
            <color indexed="81"/>
            <rFont val="Tahoma"/>
            <family val="2"/>
          </rPr>
          <t xml:space="preserve">We will come to an assumption for the percentage of square footage available for Retail use by speaking with our architect and land use counsel. There are many required uses that must exist on the ground floor by code alone, which diminish the space available to be allocated as Rentable SF. See floorplan illustration at right.
</t>
        </r>
      </text>
    </comment>
    <comment ref="D36" authorId="0">
      <text>
        <r>
          <rPr>
            <sz val="9"/>
            <color indexed="81"/>
            <rFont val="Tahoma"/>
            <family val="2"/>
          </rPr>
          <t xml:space="preserve">We will get an Efficiency factor assumption from our architect. This number, like the story count and building height, will become an "actual" once the building is designed fully. For now, we use an assumed figure.
</t>
        </r>
      </text>
    </comment>
    <comment ref="D42" authorId="0">
      <text>
        <r>
          <rPr>
            <sz val="9"/>
            <color indexed="81"/>
            <rFont val="Tahoma"/>
            <family val="2"/>
          </rPr>
          <t xml:space="preserve">This will be the greater of: a) market demand, and b) zoning requirements. Typically there will be a separate ratio required for the retail SF. We have assumed that this is blended in to the ratio used here.
</t>
        </r>
      </text>
    </comment>
    <comment ref="D46" authorId="0">
      <text>
        <r>
          <rPr>
            <sz val="9"/>
            <color indexed="81"/>
            <rFont val="Tahoma"/>
            <family val="2"/>
          </rPr>
          <t xml:space="preserve">"Useable" space means you can drive through it. While this estimate may seem high, especially for today's ultra-compact car choices, the elements that are allocated to each space and add to this total are ramps, drive aisles and minimum required parking space dimensions.
</t>
        </r>
      </text>
    </comment>
    <comment ref="D54" authorId="0">
      <text>
        <r>
          <rPr>
            <sz val="9"/>
            <color indexed="81"/>
            <rFont val="Tahoma"/>
            <family val="2"/>
          </rPr>
          <t xml:space="preserve">Excavation is a time-consuming and expensive process, and there is a natural cap on what you can charge for a parking space (parking is usually sold at a loss). Every additional level down that we must go has a significant time and cost impact, therefore we will optimize the parking design to consume as few levels below-grade as possible. This is why so many underground parking structures are impossible to drive in -- developers are simply trying to save time and money.
</t>
        </r>
      </text>
    </comment>
  </commentList>
</comments>
</file>

<file path=xl/sharedStrings.xml><?xml version="1.0" encoding="utf-8"?>
<sst xmlns="http://schemas.openxmlformats.org/spreadsheetml/2006/main" count="59" uniqueCount="58">
  <si>
    <t>Real Estate Financial Modeling</t>
  </si>
  <si>
    <t xml:space="preserve">  </t>
  </si>
  <si>
    <t>Tower Residences</t>
  </si>
  <si>
    <t>Profile</t>
  </si>
  <si>
    <t>Address</t>
  </si>
  <si>
    <t>123 Main Street, Anytown, NY 12345</t>
  </si>
  <si>
    <t>County</t>
  </si>
  <si>
    <t>Fairford County</t>
  </si>
  <si>
    <t>Land Owner</t>
  </si>
  <si>
    <t>Jones Family Trust</t>
  </si>
  <si>
    <t>Zoning</t>
  </si>
  <si>
    <t>Central Business District-1</t>
  </si>
  <si>
    <t>Lot and Above-Grade Building Description</t>
  </si>
  <si>
    <t>Lot Square Footage</t>
  </si>
  <si>
    <r>
      <rPr>
        <u/>
        <sz val="14"/>
        <rFont val="Garamond"/>
        <family val="1"/>
      </rPr>
      <t>Maximum</t>
    </r>
    <r>
      <rPr>
        <sz val="14"/>
        <rFont val="Garamond"/>
        <family val="1"/>
      </rPr>
      <t xml:space="preserve"> Allowable Floor Area to Lot Area Ratio (FAR)</t>
    </r>
  </si>
  <si>
    <t>Total Allowable FAR</t>
  </si>
  <si>
    <t>Allowable Lot Coverage</t>
  </si>
  <si>
    <r>
      <rPr>
        <u/>
        <sz val="14"/>
        <rFont val="Garamond"/>
        <family val="1"/>
      </rPr>
      <t>Maximum</t>
    </r>
    <r>
      <rPr>
        <sz val="14"/>
        <rFont val="Garamond"/>
        <family val="1"/>
      </rPr>
      <t xml:space="preserve"> Allowable Building Footprint</t>
    </r>
  </si>
  <si>
    <t>Number of Floors Needed To Max Out FAR</t>
  </si>
  <si>
    <t>Average Slab-to-Slab Height</t>
  </si>
  <si>
    <t>Height Limit (Feet)</t>
  </si>
  <si>
    <t>Check on Building Height</t>
  </si>
  <si>
    <t>Building Height (Feet)</t>
  </si>
  <si>
    <t>Height Limit (Stories)</t>
  </si>
  <si>
    <t>Less Retail Square Footage</t>
  </si>
  <si>
    <t>Average Required Parking Spots per Residential Unit</t>
  </si>
  <si>
    <t>Required Parking Spots</t>
  </si>
  <si>
    <t>Useable SF Required Per Parking Spot</t>
  </si>
  <si>
    <t>Required Useable Parking Spot Square Footage</t>
  </si>
  <si>
    <t>Gross-Up Factor for Non-Useable Space
(Building Core, Mechanicals and other non-useable SF)</t>
  </si>
  <si>
    <t>Required Garage Square Footage</t>
  </si>
  <si>
    <t>Garage Floorplate</t>
  </si>
  <si>
    <t>Levels of Underground Parking Required (partial levels can exist)</t>
  </si>
  <si>
    <r>
      <t xml:space="preserve">What is </t>
    </r>
    <r>
      <rPr>
        <i/>
        <u/>
        <sz val="16"/>
        <rFont val="Garamond"/>
        <family val="1"/>
      </rPr>
      <t>not</t>
    </r>
    <r>
      <rPr>
        <i/>
        <sz val="16"/>
        <rFont val="Garamond"/>
        <family val="1"/>
      </rPr>
      <t xml:space="preserve"> shown here that also reduces rentable SF?</t>
    </r>
  </si>
  <si>
    <t>Building Stacking Plan</t>
  </si>
  <si>
    <t>Maximum Allowable FAR</t>
  </si>
  <si>
    <t>Level</t>
  </si>
  <si>
    <t>Floor Area</t>
  </si>
  <si>
    <t>Cumulative GSF</t>
  </si>
  <si>
    <t>Note taller ceiling height for retail</t>
  </si>
  <si>
    <t>Components of Floor Height (dimensions are illustrative)</t>
  </si>
  <si>
    <t>Top Slab</t>
  </si>
  <si>
    <t>6" tall</t>
  </si>
  <si>
    <t>Mechanicals</t>
  </si>
  <si>
    <t>18" tall</t>
  </si>
  <si>
    <t xml:space="preserve">       9' "clear"
    ceiling height</t>
  </si>
  <si>
    <t xml:space="preserve">         9'6"</t>
  </si>
  <si>
    <t xml:space="preserve"> 11' from "slab to slab"</t>
  </si>
  <si>
    <t>Bottom Slab</t>
  </si>
  <si>
    <t>6" tall *</t>
  </si>
  <si>
    <t>* for post-tension concrete; otherwise, thicker</t>
  </si>
  <si>
    <t>Salable-to-Gross SF Efficiency Factor</t>
  </si>
  <si>
    <t>Copyright © 2009 - 2013 by Real Estate Financial Modeling, LLC.  All rights reserved.</t>
  </si>
  <si>
    <t>Mixed-Use Multi-Unit Residential Base Building Design Basics</t>
  </si>
  <si>
    <t>Residual Residential GSF</t>
  </si>
  <si>
    <t>Rentable Apartment/Salable Condominium SF</t>
  </si>
  <si>
    <t>Parking Structure Description</t>
  </si>
  <si>
    <t>(Assumed # of residential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</si>
</sst>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SF&quot;"/>
    <numFmt numFmtId="165" formatCode="0.0\ &quot;FAR&quot;"/>
    <numFmt numFmtId="166" formatCode="#,##0\ &quot;FAR&quot;"/>
    <numFmt numFmtId="167" formatCode="0.00\ &quot;floors&quot;"/>
    <numFmt numFmtId="168" formatCode="0.00\ &quot;feet&quot;"/>
    <numFmt numFmtId="169" formatCode="#,##0\ &quot;RSF&quot;"/>
    <numFmt numFmtId="170" formatCode="#,##0\ &quot;GSF&quot;"/>
    <numFmt numFmtId="171" formatCode="0.00\ &quot;spots&quot;"/>
    <numFmt numFmtId="172" formatCode="#,##0\ &quot;spots&quot;"/>
    <numFmt numFmtId="173" formatCode="0.00\ &quot;levels&quot;"/>
    <numFmt numFmtId="174" formatCode="#,##0.00\ &quot;spots&quot;"/>
    <numFmt numFmtId="175" formatCode="#,##0.0_);\(#,##0.0\);#,##0.0_);@_)"/>
    <numFmt numFmtId="176" formatCode="&quot;$&quot;_(#,##0.00_);&quot;$&quot;\(#,##0.00\);&quot;$&quot;_(0.00_);@_)"/>
    <numFmt numFmtId="177" formatCode="#,##0_)\x;\(#,##0\)\x;0_)\x;@_)_x"/>
    <numFmt numFmtId="178" formatCode="m\-d\-yy"/>
    <numFmt numFmtId="179" formatCode="0.0%"/>
    <numFmt numFmtId="180" formatCode="[$$-409]#,##0_);\([$$-409]#,##0\)"/>
    <numFmt numFmtId="181" formatCode="_([$€-2]* #,##0.00_);_([$€-2]* \(#,##0.00\);_([$€-2]* &quot;-&quot;??_)"/>
    <numFmt numFmtId="182" formatCode="_-* #,##0.0_-;\-* #,##0.0_-;_-* &quot;-&quot;??_-;_-@_-"/>
    <numFmt numFmtId="183" formatCode="#,##0.00&quot; $&quot;;\-#,##0.00&quot; $&quot;"/>
    <numFmt numFmtId="184" formatCode="0.00_);[Red]\(0.00\)"/>
    <numFmt numFmtId="185" formatCode="0.00_)"/>
    <numFmt numFmtId="186" formatCode="_(#,##0_);_(\-#,##0_)"/>
    <numFmt numFmtId="187" formatCode="_(#,##0.00_);_(\-#,##0.00_)"/>
    <numFmt numFmtId="188" formatCode="_(#,##0.0_);_(\-#,##0.0_)"/>
    <numFmt numFmtId="189" formatCode="mmm\ yy"/>
    <numFmt numFmtId="190" formatCode="_(* #,##0_);_(* \(#,##0\)"/>
    <numFmt numFmtId="191" formatCode="00000"/>
    <numFmt numFmtId="192" formatCode="#,##0&quot;)&quot;"/>
  </numFmts>
  <fonts count="43" x14ac:knownFonts="1">
    <font>
      <sz val="10"/>
      <name val="Arial"/>
      <family val="2"/>
    </font>
    <font>
      <sz val="11"/>
      <color theme="1"/>
      <name val="Calibri"/>
      <family val="2"/>
      <scheme val="minor"/>
    </font>
    <font>
      <sz val="10"/>
      <name val="Arial"/>
      <family val="2"/>
    </font>
    <font>
      <sz val="14"/>
      <name val="Garamond"/>
      <family val="1"/>
    </font>
    <font>
      <i/>
      <sz val="22"/>
      <name val="Garamond"/>
      <family val="1"/>
    </font>
    <font>
      <sz val="16"/>
      <name val="Garamond"/>
      <family val="1"/>
    </font>
    <font>
      <sz val="14"/>
      <color indexed="8"/>
      <name val="Garamond"/>
      <family val="1"/>
    </font>
    <font>
      <i/>
      <sz val="14"/>
      <color indexed="8"/>
      <name val="Garamond"/>
      <family val="1"/>
    </font>
    <font>
      <sz val="8"/>
      <name val="Garamond"/>
      <family val="1"/>
    </font>
    <font>
      <b/>
      <u/>
      <sz val="18"/>
      <color indexed="12"/>
      <name val="Garamond"/>
      <family val="1"/>
    </font>
    <font>
      <u/>
      <sz val="18"/>
      <name val="Garamond"/>
      <family val="1"/>
    </font>
    <font>
      <i/>
      <sz val="18"/>
      <name val="Garamond"/>
      <family val="1"/>
    </font>
    <font>
      <b/>
      <sz val="14"/>
      <color indexed="12"/>
      <name val="Garamond"/>
      <family val="1"/>
    </font>
    <font>
      <b/>
      <sz val="14"/>
      <name val="Garamond"/>
      <family val="1"/>
    </font>
    <font>
      <u/>
      <sz val="14"/>
      <name val="Garamond"/>
      <family val="1"/>
    </font>
    <font>
      <i/>
      <sz val="16"/>
      <name val="Garamond"/>
      <family val="1"/>
    </font>
    <font>
      <i/>
      <u/>
      <sz val="16"/>
      <name val="Garamond"/>
      <family val="1"/>
    </font>
    <font>
      <sz val="9"/>
      <color indexed="81"/>
      <name val="Tahoma"/>
      <family val="2"/>
    </font>
    <font>
      <b/>
      <sz val="10"/>
      <name val="Arial"/>
      <family val="2"/>
    </font>
    <font>
      <sz val="11"/>
      <color indexed="8"/>
      <name val="Calibri"/>
      <family val="2"/>
    </font>
    <font>
      <sz val="10"/>
      <name val="MS Sans Serif"/>
      <family val="2"/>
    </font>
    <font>
      <sz val="12"/>
      <name val="Helv"/>
    </font>
    <font>
      <u/>
      <sz val="10"/>
      <color indexed="36"/>
      <name val="Arial"/>
      <family val="2"/>
    </font>
    <font>
      <u/>
      <sz val="10"/>
      <color indexed="39"/>
      <name val="Arial"/>
      <family val="2"/>
    </font>
    <font>
      <sz val="8"/>
      <name val="Arial"/>
      <family val="2"/>
    </font>
    <font>
      <b/>
      <u/>
      <sz val="11"/>
      <color indexed="37"/>
      <name val="Arial"/>
      <family val="2"/>
    </font>
    <font>
      <sz val="12"/>
      <color indexed="9"/>
      <name val="Helv"/>
    </font>
    <font>
      <sz val="10"/>
      <color indexed="12"/>
      <name val="Arial"/>
      <family val="2"/>
    </font>
    <font>
      <u/>
      <sz val="10"/>
      <color indexed="12"/>
      <name val="Arial"/>
      <family val="2"/>
    </font>
    <font>
      <sz val="12"/>
      <color indexed="13"/>
      <name val="Helv"/>
    </font>
    <font>
      <sz val="10"/>
      <name val="Times New Roman"/>
      <family val="1"/>
    </font>
    <font>
      <b/>
      <sz val="10"/>
      <name val="Times New Roman"/>
      <family val="1"/>
    </font>
    <font>
      <sz val="7"/>
      <name val="Small Fonts"/>
      <family val="2"/>
    </font>
    <font>
      <b/>
      <i/>
      <sz val="16"/>
      <name val="Helv"/>
    </font>
    <font>
      <sz val="10"/>
      <name val="Verdana"/>
      <family val="2"/>
    </font>
    <font>
      <sz val="10"/>
      <name val="Arial Narrow"/>
      <family val="2"/>
    </font>
    <font>
      <sz val="12"/>
      <color indexed="17"/>
      <name val="Helv"/>
    </font>
    <font>
      <b/>
      <sz val="11"/>
      <color indexed="9"/>
      <name val="Arial"/>
      <family val="2"/>
    </font>
    <font>
      <sz val="10"/>
      <color indexed="9"/>
      <name val="Arial"/>
      <family val="2"/>
    </font>
    <font>
      <b/>
      <sz val="11"/>
      <name val="Arial"/>
      <family val="2"/>
    </font>
    <font>
      <sz val="8"/>
      <color indexed="12"/>
      <name val="Arial"/>
      <family val="2"/>
    </font>
    <font>
      <b/>
      <sz val="14"/>
      <color rgb="FF0000FF"/>
      <name val="Garamond"/>
      <family val="1"/>
    </font>
    <font>
      <sz val="11"/>
      <name val="Garamond"/>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thin">
        <color indexed="64"/>
      </top>
      <bottom style="hair">
        <color indexed="64"/>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style="thick">
        <color indexed="64"/>
      </bottom>
      <diagonal/>
    </border>
    <border>
      <left/>
      <right/>
      <top style="thick">
        <color indexed="64"/>
      </top>
      <bottom style="medium">
        <color indexed="64"/>
      </bottom>
      <diagonal/>
    </border>
  </borders>
  <cellStyleXfs count="452">
    <xf numFmtId="0" fontId="0" fillId="0" borderId="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8" fillId="4" borderId="21">
      <alignment horizontal="center"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6"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44" fontId="19" fillId="0" borderId="0" applyFont="0" applyFill="0" applyBorder="0" applyAlignment="0" applyProtection="0"/>
    <xf numFmtId="15" fontId="21" fillId="0" borderId="22" applyFont="0" applyFill="0" applyBorder="0" applyProtection="0">
      <alignment horizontal="center"/>
      <protection locked="0"/>
    </xf>
    <xf numFmtId="181" fontId="2" fillId="0" borderId="0" applyFont="0" applyFill="0" applyBorder="0" applyAlignment="0" applyProtection="0"/>
    <xf numFmtId="0" fontId="2" fillId="0" borderId="0"/>
    <xf numFmtId="43" fontId="2" fillId="0" borderId="0" applyBorder="0"/>
    <xf numFmtId="41" fontId="2" fillId="0" borderId="0" applyBorder="0"/>
    <xf numFmtId="44" fontId="2" fillId="0" borderId="0" applyBorder="0"/>
    <xf numFmtId="42" fontId="2" fillId="0" borderId="0" applyBorder="0"/>
    <xf numFmtId="0" fontId="22" fillId="0" borderId="0" applyNumberFormat="0" applyBorder="0"/>
    <xf numFmtId="0" fontId="23" fillId="0" borderId="0" applyNumberFormat="0" applyBorder="0"/>
    <xf numFmtId="9" fontId="2" fillId="0" borderId="0" applyBorder="0"/>
    <xf numFmtId="0" fontId="22" fillId="0" borderId="0" applyNumberFormat="0" applyBorder="0"/>
    <xf numFmtId="0" fontId="23" fillId="0" borderId="0" applyNumberFormat="0" applyBorder="0"/>
    <xf numFmtId="9" fontId="2" fillId="0" borderId="0" applyBorder="0"/>
    <xf numFmtId="182" fontId="2" fillId="0" borderId="0">
      <protection locked="0"/>
    </xf>
    <xf numFmtId="38" fontId="21" fillId="0" borderId="0" applyFill="0" applyBorder="0" applyAlignment="0" applyProtection="0"/>
    <xf numFmtId="38" fontId="24" fillId="5" borderId="0" applyNumberFormat="0" applyBorder="0" applyAlignment="0" applyProtection="0"/>
    <xf numFmtId="0" fontId="25" fillId="0" borderId="0" applyNumberFormat="0" applyFill="0" applyBorder="0" applyAlignment="0" applyProtection="0"/>
    <xf numFmtId="183" fontId="2" fillId="0" borderId="0">
      <protection locked="0"/>
    </xf>
    <xf numFmtId="183" fontId="2" fillId="0" borderId="0">
      <protection locked="0"/>
    </xf>
    <xf numFmtId="184" fontId="26" fillId="0" borderId="0" applyFill="0" applyBorder="0" applyAlignment="0" applyProtection="0">
      <alignment horizontal="right"/>
    </xf>
    <xf numFmtId="0" fontId="27" fillId="0" borderId="23" applyNumberFormat="0" applyFill="0" applyAlignment="0" applyProtection="0"/>
    <xf numFmtId="0" fontId="28" fillId="0" borderId="0" applyNumberFormat="0" applyFill="0" applyBorder="0" applyAlignment="0" applyProtection="0">
      <alignment vertical="top"/>
      <protection locked="0"/>
    </xf>
    <xf numFmtId="10" fontId="24" fillId="6" borderId="17" applyNumberFormat="0" applyBorder="0" applyAlignment="0" applyProtection="0"/>
    <xf numFmtId="37" fontId="29" fillId="0" borderId="22" applyNumberFormat="0" applyFont="0" applyFill="0" applyAlignment="0" applyProtection="0">
      <alignment horizontal="center" vertical="center"/>
    </xf>
    <xf numFmtId="38" fontId="30" fillId="0" borderId="0"/>
    <xf numFmtId="38" fontId="31" fillId="1" borderId="15"/>
    <xf numFmtId="37" fontId="32" fillId="0" borderId="0"/>
    <xf numFmtId="0" fontId="2" fillId="0" borderId="0"/>
    <xf numFmtId="185" fontId="33" fillId="0" borderId="0"/>
    <xf numFmtId="0" fontId="2" fillId="0" borderId="0"/>
    <xf numFmtId="0" fontId="2" fillId="0" borderId="0"/>
    <xf numFmtId="0" fontId="2" fillId="0" borderId="0"/>
    <xf numFmtId="0" fontId="1" fillId="0" borderId="0"/>
    <xf numFmtId="0" fontId="2" fillId="0" borderId="0"/>
    <xf numFmtId="0" fontId="2" fillId="0" borderId="0"/>
    <xf numFmtId="0" fontId="34" fillId="0" borderId="0"/>
    <xf numFmtId="0" fontId="2" fillId="0" borderId="0"/>
    <xf numFmtId="0" fontId="35" fillId="0" borderId="0"/>
    <xf numFmtId="0" fontId="19"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 fillId="0" borderId="0"/>
    <xf numFmtId="0" fontId="30" fillId="0" borderId="0">
      <alignment vertical="center"/>
    </xf>
    <xf numFmtId="0" fontId="2" fillId="0" borderId="0"/>
    <xf numFmtId="0" fontId="2" fillId="0" borderId="0"/>
    <xf numFmtId="0" fontId="2" fillId="0" borderId="0"/>
    <xf numFmtId="0" fontId="2" fillId="0" borderId="0"/>
    <xf numFmtId="37" fontId="36" fillId="0" borderId="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 borderId="24" applyNumberFormat="0"/>
    <xf numFmtId="0" fontId="2" fillId="2" borderId="25" applyNumberFormat="0"/>
    <xf numFmtId="0" fontId="2" fillId="2" borderId="26" applyNumberFormat="0"/>
    <xf numFmtId="0" fontId="2" fillId="2" borderId="27" applyNumberFormat="0"/>
    <xf numFmtId="0" fontId="2" fillId="2" borderId="28" applyNumberFormat="0"/>
    <xf numFmtId="0" fontId="2" fillId="2" borderId="29" applyNumberFormat="0"/>
    <xf numFmtId="0" fontId="2" fillId="2" borderId="30" applyNumberFormat="0"/>
    <xf numFmtId="0" fontId="2" fillId="0" borderId="0" applyNumberFormat="0" applyBorder="0"/>
    <xf numFmtId="0" fontId="37" fillId="7" borderId="31" applyNumberFormat="0"/>
    <xf numFmtId="0" fontId="18" fillId="0" borderId="25" applyNumberFormat="0">
      <alignment horizontal="right"/>
    </xf>
    <xf numFmtId="0" fontId="18" fillId="0" borderId="26" applyNumberFormat="0">
      <alignment horizontal="right"/>
    </xf>
    <xf numFmtId="0" fontId="18" fillId="0" borderId="32" applyNumberFormat="0">
      <alignment horizontal="right"/>
    </xf>
    <xf numFmtId="186" fontId="2" fillId="0" borderId="24"/>
    <xf numFmtId="186" fontId="2" fillId="0" borderId="0" applyBorder="0"/>
    <xf numFmtId="186" fontId="2" fillId="0" borderId="30"/>
    <xf numFmtId="186" fontId="2" fillId="7" borderId="24"/>
    <xf numFmtId="186" fontId="2" fillId="7" borderId="0" applyBorder="0"/>
    <xf numFmtId="186" fontId="2" fillId="7" borderId="30"/>
    <xf numFmtId="187" fontId="2" fillId="0" borderId="30"/>
    <xf numFmtId="187" fontId="2" fillId="0" borderId="0" applyBorder="0"/>
    <xf numFmtId="187" fontId="2" fillId="7" borderId="0" applyBorder="0"/>
    <xf numFmtId="187" fontId="2" fillId="7" borderId="30"/>
    <xf numFmtId="187" fontId="2" fillId="7" borderId="24"/>
    <xf numFmtId="187" fontId="2" fillId="0" borderId="24"/>
    <xf numFmtId="188" fontId="2" fillId="0" borderId="30"/>
    <xf numFmtId="188" fontId="2" fillId="0" borderId="0" applyBorder="0"/>
    <xf numFmtId="188" fontId="2" fillId="7" borderId="0" applyBorder="0"/>
    <xf numFmtId="188" fontId="2" fillId="7" borderId="30"/>
    <xf numFmtId="188" fontId="2" fillId="7" borderId="24"/>
    <xf numFmtId="188" fontId="2" fillId="0" borderId="24"/>
    <xf numFmtId="0" fontId="18" fillId="0" borderId="24" applyNumberFormat="0">
      <alignment horizontal="right"/>
    </xf>
    <xf numFmtId="0" fontId="18" fillId="7" borderId="24" applyNumberFormat="0">
      <alignment horizontal="right"/>
    </xf>
    <xf numFmtId="186" fontId="2" fillId="0" borderId="25"/>
    <xf numFmtId="186" fontId="2" fillId="0" borderId="26"/>
    <xf numFmtId="186" fontId="2" fillId="0" borderId="32"/>
    <xf numFmtId="187" fontId="2" fillId="0" borderId="25"/>
    <xf numFmtId="187" fontId="2" fillId="0" borderId="26"/>
    <xf numFmtId="187" fontId="2" fillId="0" borderId="32"/>
    <xf numFmtId="188" fontId="2" fillId="0" borderId="25"/>
    <xf numFmtId="188" fontId="2" fillId="0" borderId="26"/>
    <xf numFmtId="188" fontId="2" fillId="0" borderId="32"/>
    <xf numFmtId="0" fontId="2" fillId="0" borderId="0" applyNumberFormat="0" applyBorder="0"/>
    <xf numFmtId="0" fontId="37" fillId="7" borderId="31" applyNumberFormat="0"/>
    <xf numFmtId="0" fontId="18" fillId="0" borderId="25" applyNumberFormat="0">
      <alignment horizontal="right"/>
    </xf>
    <xf numFmtId="0" fontId="18" fillId="0" borderId="26" applyNumberFormat="0">
      <alignment horizontal="right"/>
    </xf>
    <xf numFmtId="0" fontId="18" fillId="0" borderId="32" applyNumberFormat="0">
      <alignment horizontal="right"/>
    </xf>
    <xf numFmtId="188" fontId="2" fillId="0" borderId="30"/>
    <xf numFmtId="188" fontId="2" fillId="0" borderId="0" applyBorder="0"/>
    <xf numFmtId="188" fontId="2" fillId="7" borderId="0" applyBorder="0"/>
    <xf numFmtId="188" fontId="2" fillId="7" borderId="30"/>
    <xf numFmtId="188" fontId="2" fillId="7" borderId="24"/>
    <xf numFmtId="188" fontId="2" fillId="0" borderId="24"/>
    <xf numFmtId="0" fontId="18" fillId="0" borderId="24" applyNumberFormat="0">
      <alignment horizontal="right"/>
    </xf>
    <xf numFmtId="0" fontId="18" fillId="7" borderId="24" applyNumberFormat="0">
      <alignment horizontal="right"/>
    </xf>
    <xf numFmtId="188" fontId="2" fillId="0" borderId="25"/>
    <xf numFmtId="188" fontId="2" fillId="0" borderId="26"/>
    <xf numFmtId="188" fontId="2" fillId="0" borderId="32"/>
    <xf numFmtId="0" fontId="2" fillId="0" borderId="0" applyNumberFormat="0" applyBorder="0"/>
    <xf numFmtId="0" fontId="37" fillId="7" borderId="25" applyNumberFormat="0">
      <alignment horizontal="right"/>
    </xf>
    <xf numFmtId="0" fontId="37" fillId="7" borderId="26" applyNumberFormat="0">
      <alignment horizontal="right"/>
    </xf>
    <xf numFmtId="0" fontId="37" fillId="7" borderId="32" applyNumberFormat="0">
      <alignment horizontal="right"/>
    </xf>
    <xf numFmtId="0" fontId="37" fillId="7" borderId="31" applyNumberFormat="0"/>
    <xf numFmtId="188" fontId="2" fillId="0" borderId="30"/>
    <xf numFmtId="188" fontId="2" fillId="0" borderId="0" applyBorder="0"/>
    <xf numFmtId="188" fontId="2" fillId="7" borderId="0" applyBorder="0"/>
    <xf numFmtId="188" fontId="2" fillId="7" borderId="30"/>
    <xf numFmtId="188" fontId="2" fillId="7" borderId="24"/>
    <xf numFmtId="188" fontId="2" fillId="0" borderId="24"/>
    <xf numFmtId="0" fontId="18" fillId="0" borderId="24" applyNumberFormat="0">
      <alignment horizontal="right"/>
    </xf>
    <xf numFmtId="0" fontId="18" fillId="7" borderId="24" applyNumberFormat="0">
      <alignment horizontal="right"/>
    </xf>
    <xf numFmtId="0" fontId="2" fillId="0" borderId="33" applyNumberFormat="0"/>
    <xf numFmtId="186" fontId="2" fillId="0" borderId="0" applyBorder="0"/>
    <xf numFmtId="186" fontId="2" fillId="0" borderId="30"/>
    <xf numFmtId="186" fontId="2" fillId="7" borderId="24"/>
    <xf numFmtId="186" fontId="2" fillId="7" borderId="0" applyBorder="0"/>
    <xf numFmtId="186" fontId="2" fillId="7" borderId="30"/>
    <xf numFmtId="187" fontId="2" fillId="0" borderId="30"/>
    <xf numFmtId="187" fontId="2" fillId="0" borderId="0" applyBorder="0"/>
    <xf numFmtId="187" fontId="2" fillId="7" borderId="0" applyBorder="0"/>
    <xf numFmtId="187" fontId="2" fillId="7" borderId="30"/>
    <xf numFmtId="187" fontId="2" fillId="7" borderId="24"/>
    <xf numFmtId="0" fontId="2" fillId="2" borderId="24" applyNumberFormat="0">
      <alignment horizontal="left"/>
    </xf>
    <xf numFmtId="0" fontId="2" fillId="7" borderId="24" applyNumberFormat="0">
      <alignment horizontal="left"/>
    </xf>
    <xf numFmtId="0" fontId="2" fillId="2" borderId="24" applyNumberFormat="0">
      <alignment horizontal="right"/>
    </xf>
    <xf numFmtId="0" fontId="2" fillId="7" borderId="24" applyNumberFormat="0">
      <alignment horizontal="right"/>
    </xf>
    <xf numFmtId="0" fontId="2" fillId="2" borderId="24" applyNumberFormat="0">
      <alignment horizontal="center"/>
    </xf>
    <xf numFmtId="0" fontId="2" fillId="7" borderId="24" applyNumberFormat="0">
      <alignment horizontal="center"/>
    </xf>
    <xf numFmtId="0" fontId="2" fillId="8" borderId="0" applyNumberFormat="0" applyBorder="0"/>
    <xf numFmtId="0" fontId="2" fillId="0" borderId="33" applyNumberFormat="0"/>
    <xf numFmtId="0" fontId="2" fillId="0" borderId="24" applyNumberFormat="0"/>
    <xf numFmtId="186" fontId="2" fillId="0" borderId="25"/>
    <xf numFmtId="186" fontId="2" fillId="0" borderId="26"/>
    <xf numFmtId="186" fontId="2" fillId="0" borderId="32"/>
    <xf numFmtId="187" fontId="2" fillId="0" borderId="25"/>
    <xf numFmtId="187" fontId="2" fillId="0" borderId="26"/>
    <xf numFmtId="187" fontId="2" fillId="0" borderId="32"/>
    <xf numFmtId="0" fontId="2" fillId="0" borderId="0" applyNumberFormat="0" applyBorder="0"/>
    <xf numFmtId="0" fontId="2" fillId="0" borderId="17" applyNumberFormat="0">
      <alignment horizontal="center"/>
    </xf>
    <xf numFmtId="0" fontId="37" fillId="7" borderId="31" applyNumberFormat="0"/>
    <xf numFmtId="0" fontId="18" fillId="0" borderId="25" applyNumberFormat="0">
      <alignment horizontal="right"/>
    </xf>
    <xf numFmtId="0" fontId="2" fillId="0" borderId="27" applyNumberFormat="0"/>
    <xf numFmtId="0" fontId="2" fillId="0" borderId="29" applyNumberFormat="0"/>
    <xf numFmtId="0" fontId="2" fillId="0" borderId="24" applyNumberFormat="0"/>
    <xf numFmtId="0" fontId="2" fillId="0" borderId="30" applyNumberFormat="0"/>
    <xf numFmtId="0" fontId="2" fillId="0" borderId="28" applyNumberFormat="0"/>
    <xf numFmtId="0" fontId="2" fillId="0" borderId="34" applyNumberFormat="0"/>
    <xf numFmtId="187" fontId="2" fillId="0" borderId="30"/>
    <xf numFmtId="187" fontId="2" fillId="0" borderId="0" applyBorder="0"/>
    <xf numFmtId="187" fontId="2" fillId="7" borderId="0" applyBorder="0"/>
    <xf numFmtId="187" fontId="2" fillId="7" borderId="30"/>
    <xf numFmtId="188" fontId="2" fillId="0" borderId="30"/>
    <xf numFmtId="188" fontId="2" fillId="0" borderId="0" applyBorder="0"/>
    <xf numFmtId="188" fontId="2" fillId="7" borderId="0" applyBorder="0"/>
    <xf numFmtId="188" fontId="2" fillId="7" borderId="30"/>
    <xf numFmtId="0" fontId="18" fillId="0" borderId="24" applyNumberFormat="0">
      <alignment horizontal="right"/>
    </xf>
    <xf numFmtId="0" fontId="18" fillId="7" borderId="24" applyNumberFormat="0">
      <alignment horizontal="right"/>
    </xf>
    <xf numFmtId="0" fontId="2" fillId="0" borderId="33" applyNumberFormat="0"/>
    <xf numFmtId="0" fontId="2" fillId="8" borderId="0" applyNumberFormat="0" applyBorder="0"/>
    <xf numFmtId="0" fontId="2" fillId="0" borderId="0" applyNumberFormat="0" applyBorder="0"/>
    <xf numFmtId="0" fontId="37" fillId="7" borderId="31" applyNumberFormat="0"/>
    <xf numFmtId="0" fontId="18" fillId="0" borderId="25" applyNumberFormat="0">
      <alignment horizontal="right"/>
    </xf>
    <xf numFmtId="0" fontId="18" fillId="0" borderId="26" applyNumberFormat="0">
      <alignment horizontal="right"/>
    </xf>
    <xf numFmtId="0" fontId="18" fillId="0" borderId="32" applyNumberFormat="0">
      <alignment horizontal="right"/>
    </xf>
    <xf numFmtId="188" fontId="2" fillId="0" borderId="30"/>
    <xf numFmtId="188" fontId="2" fillId="0" borderId="0" applyBorder="0"/>
    <xf numFmtId="188" fontId="2" fillId="7" borderId="0" applyBorder="0"/>
    <xf numFmtId="188" fontId="2" fillId="7" borderId="30"/>
    <xf numFmtId="188" fontId="2" fillId="7" borderId="24"/>
    <xf numFmtId="188" fontId="2" fillId="0" borderId="24"/>
    <xf numFmtId="0" fontId="18" fillId="0" borderId="24" applyNumberFormat="0">
      <alignment horizontal="right"/>
    </xf>
    <xf numFmtId="0" fontId="18" fillId="7" borderId="24" applyNumberFormat="0">
      <alignment horizontal="right"/>
    </xf>
    <xf numFmtId="188" fontId="2" fillId="0" borderId="25"/>
    <xf numFmtId="188" fontId="2" fillId="0" borderId="26"/>
    <xf numFmtId="188" fontId="2" fillId="0" borderId="32"/>
    <xf numFmtId="189" fontId="18" fillId="0" borderId="24">
      <alignment horizontal="right"/>
    </xf>
    <xf numFmtId="189" fontId="18" fillId="7" borderId="24">
      <alignment horizontal="right"/>
    </xf>
    <xf numFmtId="187" fontId="2" fillId="0" borderId="24"/>
    <xf numFmtId="187" fontId="2" fillId="7" borderId="24"/>
    <xf numFmtId="188" fontId="2" fillId="0" borderId="30"/>
    <xf numFmtId="188" fontId="2" fillId="7" borderId="30"/>
    <xf numFmtId="190" fontId="2" fillId="0" borderId="24"/>
    <xf numFmtId="186" fontId="2" fillId="7" borderId="24"/>
    <xf numFmtId="190" fontId="2" fillId="0" borderId="30"/>
    <xf numFmtId="190" fontId="2" fillId="7" borderId="30"/>
    <xf numFmtId="0" fontId="2" fillId="0" borderId="33" applyNumberFormat="0"/>
    <xf numFmtId="188" fontId="2" fillId="0" borderId="24"/>
    <xf numFmtId="188" fontId="2" fillId="7" borderId="24"/>
    <xf numFmtId="0" fontId="2" fillId="0" borderId="0" applyNumberFormat="0" applyBorder="0"/>
    <xf numFmtId="0" fontId="37" fillId="7" borderId="25" applyNumberFormat="0">
      <alignment horizontal="right"/>
    </xf>
    <xf numFmtId="0" fontId="37" fillId="7" borderId="26" applyNumberFormat="0">
      <alignment horizontal="right"/>
    </xf>
    <xf numFmtId="0" fontId="18" fillId="0" borderId="24" applyNumberFormat="0">
      <alignment horizontal="right"/>
    </xf>
    <xf numFmtId="0" fontId="18" fillId="7" borderId="24" applyNumberFormat="0">
      <alignment horizontal="right"/>
    </xf>
    <xf numFmtId="187" fontId="2" fillId="0" borderId="24"/>
    <xf numFmtId="187" fontId="2" fillId="7" borderId="24"/>
    <xf numFmtId="188" fontId="2" fillId="0" borderId="30"/>
    <xf numFmtId="188" fontId="2" fillId="7" borderId="30"/>
    <xf numFmtId="190" fontId="2" fillId="0" borderId="24"/>
    <xf numFmtId="186" fontId="2" fillId="7" borderId="24"/>
    <xf numFmtId="190" fontId="2" fillId="0" borderId="30"/>
    <xf numFmtId="190" fontId="2" fillId="7" borderId="30"/>
    <xf numFmtId="0" fontId="2" fillId="0" borderId="33" applyNumberFormat="0"/>
    <xf numFmtId="188" fontId="2" fillId="0" borderId="24"/>
    <xf numFmtId="188" fontId="2" fillId="7" borderId="24"/>
    <xf numFmtId="188" fontId="38" fillId="8" borderId="24"/>
    <xf numFmtId="188" fontId="38" fillId="8" borderId="30"/>
    <xf numFmtId="187" fontId="38" fillId="8" borderId="24"/>
    <xf numFmtId="186" fontId="38" fillId="8" borderId="24"/>
    <xf numFmtId="186" fontId="38" fillId="8" borderId="30"/>
    <xf numFmtId="0" fontId="38" fillId="8" borderId="24" applyNumberFormat="0">
      <alignment horizontal="right"/>
    </xf>
    <xf numFmtId="0" fontId="2" fillId="0" borderId="0" applyNumberFormat="0" applyBorder="0"/>
    <xf numFmtId="0" fontId="2" fillId="0" borderId="17" applyNumberFormat="0">
      <alignment horizontal="center"/>
    </xf>
    <xf numFmtId="0" fontId="37" fillId="7" borderId="31" applyNumberFormat="0"/>
    <xf numFmtId="0" fontId="18" fillId="0" borderId="25" applyNumberFormat="0">
      <alignment horizontal="right"/>
    </xf>
    <xf numFmtId="0" fontId="18" fillId="0" borderId="26" applyNumberFormat="0">
      <alignment horizontal="right"/>
    </xf>
    <xf numFmtId="0" fontId="18" fillId="0" borderId="32" applyNumberFormat="0">
      <alignment horizontal="right"/>
    </xf>
    <xf numFmtId="186" fontId="2" fillId="0" borderId="0" applyBorder="0"/>
    <xf numFmtId="186" fontId="2" fillId="0" borderId="30"/>
    <xf numFmtId="186" fontId="2" fillId="7" borderId="0" applyBorder="0"/>
    <xf numFmtId="186" fontId="2" fillId="7" borderId="30"/>
    <xf numFmtId="187" fontId="2" fillId="0" borderId="30"/>
    <xf numFmtId="0" fontId="2" fillId="2" borderId="24" applyNumberFormat="0">
      <alignment horizontal="left"/>
    </xf>
    <xf numFmtId="0" fontId="2" fillId="7" borderId="24" applyNumberFormat="0">
      <alignment horizontal="left"/>
    </xf>
    <xf numFmtId="0" fontId="2" fillId="2" borderId="24" applyNumberFormat="0">
      <alignment horizontal="right"/>
    </xf>
    <xf numFmtId="0" fontId="2" fillId="7" borderId="24" applyNumberFormat="0">
      <alignment horizontal="right"/>
    </xf>
    <xf numFmtId="0" fontId="2" fillId="2" borderId="24" applyNumberFormat="0">
      <alignment horizontal="center"/>
    </xf>
    <xf numFmtId="0" fontId="2" fillId="7" borderId="24" applyNumberFormat="0">
      <alignment horizontal="center"/>
    </xf>
    <xf numFmtId="0" fontId="2" fillId="0" borderId="33" applyNumberFormat="0"/>
    <xf numFmtId="0" fontId="2" fillId="0" borderId="24" applyNumberFormat="0"/>
    <xf numFmtId="0" fontId="2" fillId="0" borderId="25" applyNumberFormat="0"/>
    <xf numFmtId="0" fontId="2" fillId="0" borderId="26" applyNumberFormat="0"/>
    <xf numFmtId="191" fontId="2" fillId="7" borderId="24">
      <alignment horizontal="left"/>
    </xf>
    <xf numFmtId="191" fontId="2" fillId="2" borderId="24">
      <alignment horizontal="left"/>
    </xf>
    <xf numFmtId="188" fontId="2" fillId="2" borderId="32"/>
    <xf numFmtId="0" fontId="37" fillId="9" borderId="31" applyNumberFormat="0"/>
    <xf numFmtId="0" fontId="18" fillId="2" borderId="25" applyNumberFormat="0">
      <alignment horizontal="right"/>
    </xf>
    <xf numFmtId="0" fontId="18" fillId="2" borderId="26" applyNumberFormat="0">
      <alignment horizontal="right"/>
    </xf>
    <xf numFmtId="0" fontId="18" fillId="2" borderId="32" applyNumberFormat="0">
      <alignment horizontal="right"/>
    </xf>
    <xf numFmtId="0" fontId="18" fillId="7" borderId="24" applyNumberFormat="0">
      <alignment horizontal="right"/>
    </xf>
    <xf numFmtId="0" fontId="18" fillId="2" borderId="24" applyNumberFormat="0">
      <alignment horizontal="right"/>
    </xf>
    <xf numFmtId="187" fontId="2" fillId="7" borderId="0"/>
    <xf numFmtId="187" fontId="2" fillId="7" borderId="30"/>
    <xf numFmtId="187" fontId="2" fillId="7" borderId="24"/>
    <xf numFmtId="187" fontId="2" fillId="2" borderId="0"/>
    <xf numFmtId="187" fontId="2" fillId="2" borderId="30"/>
    <xf numFmtId="187" fontId="2" fillId="2" borderId="24"/>
    <xf numFmtId="187" fontId="2" fillId="2" borderId="25"/>
    <xf numFmtId="187" fontId="2" fillId="2" borderId="26"/>
    <xf numFmtId="187" fontId="2" fillId="2" borderId="32"/>
    <xf numFmtId="189" fontId="18" fillId="0" borderId="24">
      <alignment horizontal="right"/>
    </xf>
    <xf numFmtId="186" fontId="2" fillId="7" borderId="0"/>
    <xf numFmtId="186" fontId="2" fillId="7" borderId="30"/>
    <xf numFmtId="186" fontId="2" fillId="7" borderId="24"/>
    <xf numFmtId="186" fontId="2" fillId="2" borderId="0"/>
    <xf numFmtId="186" fontId="2" fillId="2" borderId="30"/>
    <xf numFmtId="186" fontId="2" fillId="2" borderId="24"/>
    <xf numFmtId="186" fontId="2" fillId="2" borderId="25"/>
    <xf numFmtId="186" fontId="2" fillId="2" borderId="26"/>
    <xf numFmtId="186" fontId="2" fillId="2" borderId="32"/>
    <xf numFmtId="0" fontId="2" fillId="0" borderId="33" applyNumberFormat="0"/>
    <xf numFmtId="0" fontId="2" fillId="0" borderId="0" applyNumberFormat="0"/>
    <xf numFmtId="0" fontId="2" fillId="0" borderId="27" applyNumberFormat="0"/>
    <xf numFmtId="0" fontId="2" fillId="0" borderId="29" applyNumberFormat="0"/>
    <xf numFmtId="0" fontId="2" fillId="0" borderId="24" applyNumberFormat="0"/>
    <xf numFmtId="0" fontId="2" fillId="0" borderId="30" applyNumberFormat="0"/>
    <xf numFmtId="0" fontId="2" fillId="0" borderId="28" applyNumberFormat="0"/>
    <xf numFmtId="0" fontId="2" fillId="0" borderId="34" applyNumberFormat="0"/>
    <xf numFmtId="0" fontId="18" fillId="0" borderId="24" applyNumberFormat="0">
      <alignment horizontal="right"/>
    </xf>
    <xf numFmtId="0" fontId="18" fillId="7" borderId="24" applyNumberFormat="0">
      <alignment horizontal="right"/>
    </xf>
    <xf numFmtId="187" fontId="2" fillId="0" borderId="24"/>
    <xf numFmtId="187" fontId="2" fillId="7" borderId="24"/>
    <xf numFmtId="188" fontId="2" fillId="0" borderId="30"/>
    <xf numFmtId="188" fontId="2" fillId="7" borderId="30"/>
    <xf numFmtId="190" fontId="2" fillId="0" borderId="24"/>
    <xf numFmtId="186" fontId="2" fillId="7" borderId="24"/>
    <xf numFmtId="190" fontId="2" fillId="0" borderId="30"/>
    <xf numFmtId="190" fontId="2" fillId="7" borderId="30"/>
    <xf numFmtId="0" fontId="2" fillId="0" borderId="33" applyNumberFormat="0"/>
    <xf numFmtId="188" fontId="2" fillId="0" borderId="24"/>
    <xf numFmtId="0" fontId="37" fillId="9" borderId="25" applyNumberFormat="0">
      <alignment horizontal="right"/>
    </xf>
    <xf numFmtId="188" fontId="38" fillId="8" borderId="24"/>
    <xf numFmtId="0" fontId="37" fillId="9" borderId="26" applyNumberFormat="0">
      <alignment horizontal="right"/>
    </xf>
    <xf numFmtId="187" fontId="38" fillId="8" borderId="24"/>
    <xf numFmtId="0" fontId="37" fillId="9" borderId="32" applyNumberFormat="0">
      <alignment horizontal="right"/>
    </xf>
    <xf numFmtId="186" fontId="38" fillId="8" borderId="30"/>
    <xf numFmtId="0" fontId="2" fillId="0" borderId="33" applyNumberFormat="0"/>
    <xf numFmtId="0" fontId="2" fillId="2" borderId="24" applyNumberFormat="0">
      <alignment horizontal="left"/>
    </xf>
    <xf numFmtId="0" fontId="2" fillId="7" borderId="24" applyNumberFormat="0">
      <alignment horizontal="left"/>
    </xf>
    <xf numFmtId="0" fontId="2" fillId="2" borderId="24" applyNumberFormat="0">
      <alignment horizontal="right"/>
    </xf>
    <xf numFmtId="0" fontId="2" fillId="7" borderId="24" applyNumberFormat="0">
      <alignment horizontal="right"/>
    </xf>
    <xf numFmtId="0" fontId="2" fillId="2" borderId="24" applyNumberFormat="0">
      <alignment horizontal="center"/>
    </xf>
    <xf numFmtId="0" fontId="2" fillId="7" borderId="24" applyNumberFormat="0">
      <alignment horizontal="center"/>
    </xf>
    <xf numFmtId="0" fontId="2" fillId="0" borderId="33" applyNumberFormat="0"/>
    <xf numFmtId="0" fontId="2" fillId="0" borderId="24" applyNumberFormat="0"/>
    <xf numFmtId="0" fontId="2" fillId="0" borderId="25" applyNumberFormat="0"/>
    <xf numFmtId="0" fontId="2" fillId="0" borderId="26" applyNumberFormat="0"/>
    <xf numFmtId="191" fontId="2" fillId="7" borderId="24">
      <alignment horizontal="left"/>
    </xf>
    <xf numFmtId="191" fontId="2" fillId="2" borderId="24">
      <alignment horizontal="left"/>
    </xf>
    <xf numFmtId="0" fontId="2" fillId="10" borderId="24" applyNumberFormat="0" applyFont="0" applyProtection="0">
      <alignment horizontal="right"/>
    </xf>
    <xf numFmtId="0" fontId="2" fillId="2" borderId="24" applyNumberFormat="0" applyFont="0" applyProtection="0">
      <alignment horizontal="center"/>
    </xf>
    <xf numFmtId="0" fontId="2" fillId="10" borderId="24" applyNumberFormat="0" applyFont="0" applyProtection="0">
      <alignment horizontal="center"/>
    </xf>
    <xf numFmtId="0" fontId="2" fillId="0" borderId="33" applyNumberFormat="0" applyFont="0" applyFill="0" applyAlignment="0" applyProtection="0"/>
    <xf numFmtId="0" fontId="2" fillId="0" borderId="24" applyNumberFormat="0" applyFont="0" applyFill="0" applyAlignment="0" applyProtection="0"/>
    <xf numFmtId="0" fontId="2" fillId="0" borderId="25" applyNumberFormat="0" applyFont="0" applyFill="0" applyAlignment="0" applyProtection="0"/>
    <xf numFmtId="0" fontId="2" fillId="0" borderId="31" applyNumberFormat="0">
      <alignment horizontal="center"/>
    </xf>
    <xf numFmtId="191" fontId="2" fillId="10" borderId="24" applyFont="0" applyProtection="0">
      <alignment horizontal="left"/>
    </xf>
    <xf numFmtId="191" fontId="2" fillId="2" borderId="24" applyFont="0" applyProtection="0">
      <alignment horizontal="left"/>
    </xf>
    <xf numFmtId="0" fontId="38" fillId="8" borderId="24" applyNumberFormat="0">
      <alignment horizontal="right"/>
    </xf>
    <xf numFmtId="188" fontId="38" fillId="8" borderId="24">
      <alignment horizontal="right"/>
    </xf>
    <xf numFmtId="188" fontId="38" fillId="8" borderId="30">
      <alignment horizontal="right"/>
    </xf>
    <xf numFmtId="187" fontId="38" fillId="8" borderId="24">
      <alignment horizontal="right"/>
    </xf>
    <xf numFmtId="186" fontId="38" fillId="8" borderId="24">
      <alignment horizontal="right"/>
    </xf>
    <xf numFmtId="188" fontId="2" fillId="7" borderId="30" applyAlignment="0" applyProtection="0"/>
    <xf numFmtId="186" fontId="38" fillId="8" borderId="30">
      <alignment horizontal="right"/>
    </xf>
    <xf numFmtId="188" fontId="2" fillId="2" borderId="0" applyAlignment="0" applyProtection="0"/>
    <xf numFmtId="188" fontId="2" fillId="2" borderId="30" applyAlignment="0" applyProtection="0"/>
    <xf numFmtId="0" fontId="2" fillId="7" borderId="24" applyNumberFormat="0">
      <alignment horizontal="center"/>
    </xf>
    <xf numFmtId="0" fontId="2" fillId="0" borderId="33" applyNumberFormat="0"/>
    <xf numFmtId="188" fontId="2" fillId="2" borderId="26" applyAlignment="0" applyProtection="0"/>
    <xf numFmtId="0" fontId="2" fillId="0" borderId="27" applyNumberFormat="0"/>
    <xf numFmtId="191" fontId="2" fillId="7" borderId="24">
      <alignment horizontal="left"/>
    </xf>
    <xf numFmtId="0" fontId="2" fillId="0" borderId="24" applyNumberFormat="0"/>
    <xf numFmtId="0" fontId="2" fillId="7" borderId="24" applyNumberFormat="0">
      <alignment horizontal="right"/>
    </xf>
    <xf numFmtId="0" fontId="2" fillId="0" borderId="28" applyNumberFormat="0"/>
    <xf numFmtId="0" fontId="2" fillId="0" borderId="34" applyNumberFormat="0"/>
    <xf numFmtId="0" fontId="18" fillId="2" borderId="26" applyNumberFormat="0" applyProtection="0">
      <alignment horizontal="right"/>
    </xf>
    <xf numFmtId="0" fontId="2" fillId="2" borderId="24" applyNumberFormat="0">
      <alignment horizontal="center"/>
    </xf>
    <xf numFmtId="0" fontId="18" fillId="2" borderId="32" applyNumberFormat="0" applyProtection="0">
      <alignment horizontal="right"/>
    </xf>
    <xf numFmtId="0" fontId="2" fillId="2" borderId="24" applyNumberFormat="0">
      <alignment horizontal="left"/>
    </xf>
    <xf numFmtId="0" fontId="18" fillId="7" borderId="24" applyNumberFormat="0" applyProtection="0">
      <alignment horizontal="right"/>
    </xf>
    <xf numFmtId="191" fontId="2" fillId="2" borderId="24">
      <alignment horizontal="left"/>
    </xf>
    <xf numFmtId="0" fontId="2" fillId="0" borderId="30" applyNumberFormat="0" applyFont="0" applyFill="0" applyAlignment="0" applyProtection="0"/>
    <xf numFmtId="0" fontId="2" fillId="2" borderId="24" applyNumberFormat="0">
      <alignment horizontal="right"/>
    </xf>
    <xf numFmtId="0" fontId="2" fillId="0" borderId="34" applyNumberFormat="0" applyFont="0" applyFill="0" applyAlignment="0" applyProtection="0"/>
    <xf numFmtId="0" fontId="18" fillId="2" borderId="24" applyNumberFormat="0" applyProtection="0">
      <alignment horizontal="right"/>
    </xf>
    <xf numFmtId="187" fontId="2" fillId="7" borderId="0" applyAlignment="0" applyProtection="0"/>
    <xf numFmtId="187" fontId="2" fillId="7" borderId="30" applyAlignment="0" applyProtection="0"/>
    <xf numFmtId="187" fontId="2" fillId="7" borderId="24" applyAlignment="0" applyProtection="0"/>
    <xf numFmtId="187" fontId="2" fillId="2" borderId="0" applyAlignment="0" applyProtection="0"/>
    <xf numFmtId="187" fontId="2" fillId="2" borderId="30" applyAlignment="0" applyProtection="0"/>
    <xf numFmtId="187" fontId="2" fillId="2" borderId="24" applyAlignment="0" applyProtection="0"/>
    <xf numFmtId="187" fontId="2" fillId="2" borderId="25" applyAlignment="0" applyProtection="0"/>
    <xf numFmtId="187" fontId="2" fillId="2" borderId="26" applyAlignment="0" applyProtection="0"/>
    <xf numFmtId="187" fontId="2" fillId="2" borderId="32" applyAlignment="0" applyProtection="0"/>
    <xf numFmtId="186" fontId="2" fillId="7" borderId="0" applyAlignment="0" applyProtection="0"/>
    <xf numFmtId="186" fontId="2" fillId="7" borderId="30" applyAlignment="0" applyProtection="0"/>
    <xf numFmtId="186" fontId="2" fillId="7" borderId="24" applyAlignment="0" applyProtection="0"/>
    <xf numFmtId="186" fontId="2" fillId="2" borderId="0" applyAlignment="0" applyProtection="0"/>
    <xf numFmtId="186" fontId="2" fillId="2" borderId="30" applyAlignment="0" applyProtection="0"/>
    <xf numFmtId="186" fontId="2" fillId="2" borderId="24" applyAlignment="0" applyProtection="0"/>
    <xf numFmtId="186" fontId="2" fillId="2" borderId="25" applyAlignment="0" applyProtection="0"/>
    <xf numFmtId="186" fontId="2" fillId="2" borderId="26" applyAlignment="0" applyProtection="0"/>
    <xf numFmtId="186" fontId="2" fillId="2" borderId="32" applyAlignment="0" applyProtection="0"/>
    <xf numFmtId="0" fontId="37" fillId="9" borderId="25" applyNumberFormat="0" applyProtection="0">
      <alignment horizontal="right"/>
    </xf>
    <xf numFmtId="0" fontId="37" fillId="9" borderId="26" applyNumberFormat="0" applyProtection="0">
      <alignment horizontal="right"/>
    </xf>
    <xf numFmtId="0" fontId="37" fillId="9" borderId="32" applyNumberFormat="0" applyProtection="0">
      <alignment horizontal="right"/>
    </xf>
    <xf numFmtId="0" fontId="2" fillId="0" borderId="33" applyNumberFormat="0" applyFill="0" applyAlignment="0" applyProtection="0"/>
    <xf numFmtId="0" fontId="2" fillId="0" borderId="31" applyNumberFormat="0" applyFill="0" applyProtection="0">
      <alignment horizontal="center"/>
    </xf>
    <xf numFmtId="0" fontId="2" fillId="0" borderId="31" applyNumberFormat="0" applyFill="0" applyProtection="0">
      <alignment horizontal="center"/>
    </xf>
    <xf numFmtId="0" fontId="38" fillId="8" borderId="24" applyNumberFormat="0" applyProtection="0">
      <alignment horizontal="right"/>
    </xf>
    <xf numFmtId="188" fontId="38" fillId="8" borderId="24" applyProtection="0">
      <alignment horizontal="right"/>
    </xf>
    <xf numFmtId="188" fontId="38" fillId="8" borderId="30" applyProtection="0">
      <alignment horizontal="right"/>
    </xf>
    <xf numFmtId="0" fontId="38" fillId="8" borderId="24" applyNumberFormat="0" applyProtection="0">
      <alignment horizontal="right"/>
    </xf>
    <xf numFmtId="188" fontId="38" fillId="8" borderId="24" applyProtection="0">
      <alignment horizontal="right"/>
    </xf>
    <xf numFmtId="188" fontId="38" fillId="8" borderId="30" applyProtection="0">
      <alignment horizontal="right"/>
    </xf>
    <xf numFmtId="187" fontId="38" fillId="8" borderId="24" applyProtection="0">
      <alignment horizontal="right"/>
    </xf>
    <xf numFmtId="0" fontId="2" fillId="7" borderId="24" applyNumberFormat="0" applyProtection="0">
      <alignment horizontal="center"/>
    </xf>
    <xf numFmtId="186" fontId="38" fillId="8" borderId="24" applyProtection="0">
      <alignment horizontal="right"/>
    </xf>
    <xf numFmtId="0" fontId="2" fillId="7" borderId="24" applyNumberFormat="0" applyProtection="0">
      <alignment horizontal="left"/>
    </xf>
    <xf numFmtId="186" fontId="38" fillId="8" borderId="30" applyProtection="0">
      <alignment horizontal="right"/>
    </xf>
    <xf numFmtId="191" fontId="2" fillId="7" borderId="24" applyProtection="0">
      <alignment horizontal="left"/>
    </xf>
    <xf numFmtId="0" fontId="2" fillId="7" borderId="24" applyNumberFormat="0" applyProtection="0">
      <alignment horizontal="center"/>
    </xf>
    <xf numFmtId="0" fontId="2" fillId="7" borderId="24" applyNumberFormat="0" applyProtection="0">
      <alignment horizontal="left"/>
    </xf>
    <xf numFmtId="0" fontId="2" fillId="2" borderId="24" applyNumberFormat="0" applyProtection="0">
      <alignment horizontal="center"/>
    </xf>
    <xf numFmtId="191" fontId="2" fillId="7" borderId="24" applyProtection="0">
      <alignment horizontal="left"/>
    </xf>
    <xf numFmtId="0" fontId="2" fillId="2" borderId="24" applyNumberFormat="0" applyProtection="0">
      <alignment horizontal="left"/>
    </xf>
    <xf numFmtId="0" fontId="2" fillId="7" borderId="24" applyNumberFormat="0" applyProtection="0">
      <alignment horizontal="right"/>
    </xf>
    <xf numFmtId="191" fontId="2" fillId="2" borderId="24" applyProtection="0">
      <alignment horizontal="left"/>
    </xf>
    <xf numFmtId="0" fontId="2" fillId="2" borderId="24" applyNumberFormat="0" applyProtection="0">
      <alignment horizontal="center"/>
    </xf>
    <xf numFmtId="0" fontId="2" fillId="2" borderId="24" applyNumberFormat="0" applyProtection="0">
      <alignment horizontal="left"/>
    </xf>
    <xf numFmtId="191" fontId="2" fillId="2" borderId="24" applyProtection="0">
      <alignment horizontal="left"/>
    </xf>
    <xf numFmtId="0" fontId="2" fillId="2" borderId="24" applyNumberFormat="0" applyProtection="0">
      <alignment horizontal="right"/>
    </xf>
    <xf numFmtId="0" fontId="2" fillId="2" borderId="25" applyNumberFormat="0" applyAlignment="0" applyProtection="0"/>
    <xf numFmtId="0" fontId="2" fillId="2" borderId="24" applyNumberFormat="0" applyAlignment="0" applyProtection="0"/>
    <xf numFmtId="0" fontId="2" fillId="2" borderId="26" applyNumberFormat="0" applyAlignment="0" applyProtection="0"/>
    <xf numFmtId="0" fontId="2" fillId="2" borderId="27" applyNumberFormat="0" applyAlignment="0" applyProtection="0"/>
    <xf numFmtId="0" fontId="2" fillId="2" borderId="25" applyNumberFormat="0" applyAlignment="0" applyProtection="0"/>
    <xf numFmtId="0" fontId="2" fillId="2" borderId="26" applyNumberFormat="0" applyAlignment="0" applyProtection="0"/>
    <xf numFmtId="0" fontId="2" fillId="2" borderId="27" applyNumberFormat="0" applyAlignment="0" applyProtection="0"/>
    <xf numFmtId="0" fontId="2" fillId="2" borderId="28" applyNumberFormat="0" applyAlignment="0" applyProtection="0"/>
    <xf numFmtId="0" fontId="2" fillId="2" borderId="29" applyNumberFormat="0" applyAlignment="0" applyProtection="0"/>
    <xf numFmtId="0" fontId="2" fillId="2" borderId="30" applyNumberFormat="0" applyAlignment="0" applyProtection="0"/>
    <xf numFmtId="38" fontId="30" fillId="0" borderId="10"/>
    <xf numFmtId="0" fontId="2" fillId="0" borderId="35" applyNumberFormat="0" applyProtection="0">
      <alignment horizontal="left" vertical="center"/>
    </xf>
    <xf numFmtId="0" fontId="2" fillId="0" borderId="0" applyNumberFormat="0" applyFill="0" applyBorder="0" applyProtection="0">
      <alignment horizontal="left" vertical="top" wrapText="1" indent="1"/>
    </xf>
    <xf numFmtId="0" fontId="39" fillId="0" borderId="36" applyNumberFormat="0" applyProtection="0">
      <alignment horizontal="centerContinuous" vertical="center"/>
    </xf>
    <xf numFmtId="37" fontId="24" fillId="11" borderId="0" applyNumberFormat="0" applyBorder="0" applyAlignment="0" applyProtection="0"/>
    <xf numFmtId="37" fontId="24" fillId="0" borderId="0"/>
    <xf numFmtId="3" fontId="40" fillId="0" borderId="23" applyProtection="0"/>
  </cellStyleXfs>
  <cellXfs count="110">
    <xf numFmtId="0" fontId="0" fillId="0" borderId="0" xfId="0"/>
    <xf numFmtId="0" fontId="3" fillId="2" borderId="0" xfId="0" applyFont="1" applyFill="1"/>
    <xf numFmtId="0" fontId="3" fillId="2" borderId="0"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4" fillId="2" borderId="0" xfId="0" applyFont="1" applyFill="1" applyBorder="1" applyAlignment="1"/>
    <xf numFmtId="0" fontId="3" fillId="2" borderId="4" xfId="0" applyFont="1" applyFill="1" applyBorder="1"/>
    <xf numFmtId="0" fontId="3" fillId="2" borderId="5" xfId="0" applyFont="1" applyFill="1" applyBorder="1"/>
    <xf numFmtId="0" fontId="5" fillId="3" borderId="0" xfId="0" applyFont="1" applyFill="1" applyBorder="1" applyAlignment="1"/>
    <xf numFmtId="0" fontId="3" fillId="2" borderId="6" xfId="0" applyFont="1" applyFill="1" applyBorder="1"/>
    <xf numFmtId="0" fontId="3" fillId="2" borderId="7" xfId="0" applyFont="1" applyFill="1" applyBorder="1"/>
    <xf numFmtId="0" fontId="3" fillId="2" borderId="8" xfId="0" applyFont="1" applyFill="1" applyBorder="1"/>
    <xf numFmtId="0" fontId="6" fillId="2" borderId="0" xfId="0" applyFont="1" applyFill="1" applyBorder="1" applyAlignment="1">
      <alignment horizontal="center"/>
    </xf>
    <xf numFmtId="0" fontId="9" fillId="2" borderId="0" xfId="0" applyFont="1" applyFill="1"/>
    <xf numFmtId="0" fontId="10" fillId="2" borderId="0" xfId="0" applyFont="1" applyFill="1"/>
    <xf numFmtId="0" fontId="11" fillId="2" borderId="0" xfId="0" applyFont="1" applyFill="1"/>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12" fillId="2" borderId="11" xfId="0" applyFont="1" applyFill="1" applyBorder="1" applyAlignment="1">
      <alignment horizontal="right" vertical="top" wrapText="1"/>
    </xf>
    <xf numFmtId="0" fontId="3" fillId="2" borderId="0" xfId="0" applyFont="1" applyFill="1" applyAlignment="1">
      <alignment vertical="top" wrapText="1"/>
    </xf>
    <xf numFmtId="0" fontId="3" fillId="2" borderId="12" xfId="0" applyFont="1" applyFill="1" applyBorder="1"/>
    <xf numFmtId="0" fontId="12" fillId="2" borderId="13" xfId="0" applyFont="1" applyFill="1" applyBorder="1" applyAlignment="1">
      <alignment horizontal="right"/>
    </xf>
    <xf numFmtId="0" fontId="3" fillId="2" borderId="14" xfId="0" applyFont="1" applyFill="1" applyBorder="1"/>
    <xf numFmtId="0" fontId="12" fillId="2" borderId="0" xfId="0" applyFont="1" applyFill="1" applyBorder="1" applyAlignment="1">
      <alignment horizontal="right"/>
    </xf>
    <xf numFmtId="0" fontId="11" fillId="2" borderId="0" xfId="0" applyFont="1" applyFill="1" applyAlignment="1"/>
    <xf numFmtId="0" fontId="3" fillId="2" borderId="0" xfId="0" applyFont="1" applyFill="1" applyAlignment="1">
      <alignment wrapText="1"/>
    </xf>
    <xf numFmtId="0" fontId="3" fillId="2" borderId="9" xfId="0" applyFont="1" applyFill="1" applyBorder="1" applyAlignment="1">
      <alignment wrapText="1"/>
    </xf>
    <xf numFmtId="0" fontId="3" fillId="2" borderId="10" xfId="0" applyFont="1" applyFill="1" applyBorder="1" applyAlignment="1">
      <alignment wrapText="1"/>
    </xf>
    <xf numFmtId="164" fontId="12" fillId="2" borderId="11" xfId="0" applyNumberFormat="1" applyFont="1" applyFill="1" applyBorder="1" applyAlignment="1">
      <alignment vertical="top" wrapText="1"/>
    </xf>
    <xf numFmtId="0" fontId="13" fillId="2" borderId="0" xfId="0" applyFont="1" applyFill="1"/>
    <xf numFmtId="0" fontId="3" fillId="2" borderId="12" xfId="0" applyFont="1" applyFill="1" applyBorder="1" applyAlignment="1">
      <alignment wrapText="1"/>
    </xf>
    <xf numFmtId="0" fontId="3" fillId="2" borderId="0" xfId="0" applyFont="1" applyFill="1" applyBorder="1" applyAlignment="1">
      <alignment wrapText="1"/>
    </xf>
    <xf numFmtId="10" fontId="12" fillId="2" borderId="13" xfId="0" applyNumberFormat="1" applyFont="1" applyFill="1" applyBorder="1" applyAlignment="1">
      <alignment vertical="top" wrapText="1"/>
    </xf>
    <xf numFmtId="165" fontId="12" fillId="2" borderId="13" xfId="0" applyNumberFormat="1" applyFont="1" applyFill="1" applyBorder="1" applyAlignment="1">
      <alignment vertical="top" wrapText="1"/>
    </xf>
    <xf numFmtId="166" fontId="3" fillId="2" borderId="13" xfId="0" applyNumberFormat="1" applyFont="1" applyFill="1" applyBorder="1" applyAlignment="1">
      <alignment vertical="top" wrapText="1"/>
    </xf>
    <xf numFmtId="164" fontId="3" fillId="2" borderId="13" xfId="0" applyNumberFormat="1" applyFont="1" applyFill="1" applyBorder="1" applyAlignment="1">
      <alignment vertical="top" wrapText="1"/>
    </xf>
    <xf numFmtId="167" fontId="3" fillId="2" borderId="13" xfId="0" applyNumberFormat="1" applyFont="1" applyFill="1" applyBorder="1"/>
    <xf numFmtId="168" fontId="12" fillId="2" borderId="13" xfId="0" applyNumberFormat="1" applyFont="1" applyFill="1" applyBorder="1"/>
    <xf numFmtId="168" fontId="3" fillId="2" borderId="13" xfId="0" applyNumberFormat="1" applyFont="1" applyFill="1" applyBorder="1"/>
    <xf numFmtId="0" fontId="3" fillId="2" borderId="0" xfId="0" applyFont="1" applyFill="1" applyAlignment="1">
      <alignment horizontal="left"/>
    </xf>
    <xf numFmtId="0" fontId="12" fillId="2" borderId="13" xfId="0" applyFont="1" applyFill="1" applyBorder="1"/>
    <xf numFmtId="0" fontId="15" fillId="2" borderId="0" xfId="0" applyFont="1" applyFill="1" applyAlignment="1">
      <alignment horizontal="left"/>
    </xf>
    <xf numFmtId="9" fontId="12" fillId="2" borderId="0" xfId="0" applyNumberFormat="1" applyFont="1" applyFill="1" applyBorder="1"/>
    <xf numFmtId="169" fontId="3" fillId="2" borderId="13" xfId="0" applyNumberFormat="1" applyFont="1" applyFill="1" applyBorder="1" applyAlignment="1">
      <alignment vertical="top" wrapText="1"/>
    </xf>
    <xf numFmtId="170" fontId="3" fillId="2" borderId="13" xfId="0" applyNumberFormat="1" applyFont="1" applyFill="1" applyBorder="1" applyAlignment="1">
      <alignment vertical="top" wrapText="1"/>
    </xf>
    <xf numFmtId="0" fontId="3" fillId="2" borderId="14" xfId="0" applyFont="1" applyFill="1" applyBorder="1" applyAlignment="1">
      <alignment wrapText="1"/>
    </xf>
    <xf numFmtId="0" fontId="3" fillId="2" borderId="15" xfId="0" applyFont="1" applyFill="1" applyBorder="1" applyAlignment="1">
      <alignment wrapText="1"/>
    </xf>
    <xf numFmtId="169" fontId="3" fillId="2" borderId="0" xfId="0" applyNumberFormat="1" applyFont="1" applyFill="1" applyBorder="1" applyAlignment="1">
      <alignment vertical="top" wrapText="1"/>
    </xf>
    <xf numFmtId="0" fontId="3" fillId="2" borderId="9" xfId="0" applyFont="1" applyFill="1" applyBorder="1" applyAlignment="1">
      <alignment horizontal="left" wrapText="1"/>
    </xf>
    <xf numFmtId="0" fontId="3" fillId="2" borderId="10" xfId="0" applyFont="1" applyFill="1" applyBorder="1"/>
    <xf numFmtId="171" fontId="12" fillId="2" borderId="11" xfId="0" applyNumberFormat="1" applyFont="1" applyFill="1" applyBorder="1" applyAlignment="1">
      <alignment vertical="top"/>
    </xf>
    <xf numFmtId="172" fontId="3" fillId="2" borderId="13" xfId="0" applyNumberFormat="1" applyFont="1" applyFill="1" applyBorder="1" applyAlignment="1">
      <alignment vertical="top" wrapText="1"/>
    </xf>
    <xf numFmtId="164" fontId="12" fillId="2" borderId="13" xfId="0" applyNumberFormat="1" applyFont="1" applyFill="1" applyBorder="1" applyAlignment="1">
      <alignment vertical="top" wrapText="1"/>
    </xf>
    <xf numFmtId="0" fontId="3" fillId="2" borderId="12" xfId="0" applyFont="1" applyFill="1" applyBorder="1" applyAlignment="1">
      <alignment horizontal="left" vertical="top" wrapText="1"/>
    </xf>
    <xf numFmtId="0" fontId="3" fillId="2" borderId="15" xfId="0" applyFont="1" applyFill="1" applyBorder="1"/>
    <xf numFmtId="173" fontId="3" fillId="2" borderId="16" xfId="0" applyNumberFormat="1" applyFont="1" applyFill="1" applyBorder="1" applyAlignment="1">
      <alignment vertical="top" wrapText="1"/>
    </xf>
    <xf numFmtId="10" fontId="12" fillId="2" borderId="0" xfId="0" applyNumberFormat="1" applyFont="1" applyFill="1" applyBorder="1" applyAlignment="1">
      <alignment vertical="top" wrapText="1"/>
    </xf>
    <xf numFmtId="174" fontId="3" fillId="2" borderId="0" xfId="0" applyNumberFormat="1" applyFont="1" applyFill="1" applyBorder="1" applyAlignment="1">
      <alignment vertical="top" wrapText="1"/>
    </xf>
    <xf numFmtId="0" fontId="15" fillId="2" borderId="0" xfId="0" applyFont="1" applyFill="1"/>
    <xf numFmtId="0" fontId="11" fillId="3" borderId="0" xfId="0" applyFont="1" applyFill="1"/>
    <xf numFmtId="0" fontId="3" fillId="3" borderId="0" xfId="0" applyFont="1" applyFill="1"/>
    <xf numFmtId="0" fontId="3" fillId="3" borderId="0" xfId="0" applyFont="1" applyFill="1" applyAlignment="1">
      <alignment horizontal="left"/>
    </xf>
    <xf numFmtId="166" fontId="3" fillId="3" borderId="0" xfId="0" applyNumberFormat="1" applyFont="1" applyFill="1"/>
    <xf numFmtId="0" fontId="3" fillId="3" borderId="0" xfId="0" applyFont="1" applyFill="1" applyAlignment="1">
      <alignment horizontal="center"/>
    </xf>
    <xf numFmtId="164" fontId="3" fillId="3" borderId="17" xfId="0" applyNumberFormat="1" applyFont="1" applyFill="1" applyBorder="1" applyAlignment="1">
      <alignment horizontal="center"/>
    </xf>
    <xf numFmtId="164" fontId="3" fillId="3" borderId="0" xfId="0" applyNumberFormat="1" applyFont="1" applyFill="1"/>
    <xf numFmtId="0" fontId="3" fillId="3" borderId="0" xfId="0" applyFont="1" applyFill="1" applyAlignment="1">
      <alignment horizontal="center" wrapText="1"/>
    </xf>
    <xf numFmtId="164" fontId="3" fillId="3" borderId="18" xfId="0" applyNumberFormat="1" applyFont="1" applyFill="1" applyBorder="1" applyAlignment="1">
      <alignment horizontal="center"/>
    </xf>
    <xf numFmtId="0" fontId="3" fillId="3" borderId="10" xfId="0" applyFont="1" applyFill="1" applyBorder="1"/>
    <xf numFmtId="0" fontId="3" fillId="3" borderId="10" xfId="0" applyFont="1" applyFill="1" applyBorder="1" applyAlignment="1">
      <alignment horizontal="center"/>
    </xf>
    <xf numFmtId="164" fontId="3" fillId="3" borderId="10" xfId="0" applyNumberFormat="1" applyFont="1" applyFill="1" applyBorder="1" applyAlignment="1">
      <alignment horizontal="center"/>
    </xf>
    <xf numFmtId="164" fontId="3" fillId="3" borderId="10" xfId="0" applyNumberFormat="1" applyFont="1" applyFill="1" applyBorder="1"/>
    <xf numFmtId="0" fontId="3" fillId="3" borderId="0" xfId="0" applyFont="1" applyFill="1" applyBorder="1" applyAlignment="1">
      <alignment horizontal="center"/>
    </xf>
    <xf numFmtId="164" fontId="3" fillId="3" borderId="0" xfId="0" applyNumberFormat="1" applyFont="1" applyFill="1" applyBorder="1" applyAlignment="1">
      <alignment horizontal="center"/>
    </xf>
    <xf numFmtId="164" fontId="3" fillId="3" borderId="0" xfId="0" applyNumberFormat="1" applyFont="1" applyFill="1" applyBorder="1"/>
    <xf numFmtId="0" fontId="3" fillId="3" borderId="0" xfId="0" applyFont="1" applyFill="1" applyBorder="1"/>
    <xf numFmtId="0" fontId="3" fillId="3" borderId="17" xfId="0" applyFont="1" applyFill="1" applyBorder="1"/>
    <xf numFmtId="0" fontId="3" fillId="3" borderId="19" xfId="0" applyFont="1" applyFill="1" applyBorder="1" applyAlignment="1">
      <alignment horizontal="center"/>
    </xf>
    <xf numFmtId="0" fontId="3" fillId="3" borderId="15" xfId="0" applyFont="1" applyFill="1" applyBorder="1"/>
    <xf numFmtId="0" fontId="3" fillId="3" borderId="20" xfId="0" applyFont="1" applyFill="1" applyBorder="1" applyAlignment="1">
      <alignment horizontal="center" vertical="center"/>
    </xf>
    <xf numFmtId="0" fontId="3" fillId="3" borderId="0" xfId="0" applyFont="1" applyFill="1" applyAlignment="1">
      <alignment vertical="center"/>
    </xf>
    <xf numFmtId="0" fontId="3" fillId="3" borderId="15" xfId="0" applyFont="1" applyFill="1" applyBorder="1" applyAlignment="1">
      <alignment horizontal="center" vertical="top" wrapText="1"/>
    </xf>
    <xf numFmtId="0" fontId="3" fillId="3" borderId="0" xfId="0" applyFont="1" applyFill="1" applyAlignment="1">
      <alignment vertical="center" wrapText="1"/>
    </xf>
    <xf numFmtId="0" fontId="3" fillId="3" borderId="0" xfId="0" applyFont="1" applyFill="1" applyAlignment="1">
      <alignment horizontal="left" vertical="center"/>
    </xf>
    <xf numFmtId="0" fontId="10" fillId="3" borderId="0" xfId="0" applyFont="1" applyFill="1"/>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7" fillId="2" borderId="0" xfId="0" applyFont="1" applyFill="1" applyBorder="1" applyAlignment="1">
      <alignment horizontal="center"/>
    </xf>
    <xf numFmtId="0" fontId="8" fillId="2" borderId="0" xfId="0" applyFont="1" applyFill="1" applyAlignment="1">
      <alignment horizontal="center"/>
    </xf>
    <xf numFmtId="0" fontId="12" fillId="2" borderId="15" xfId="0" applyFont="1" applyFill="1" applyBorder="1" applyAlignment="1">
      <alignment horizontal="right"/>
    </xf>
    <xf numFmtId="0" fontId="12" fillId="2" borderId="16" xfId="0" applyFont="1" applyFill="1" applyBorder="1" applyAlignment="1">
      <alignment horizontal="right"/>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11" xfId="0" applyFont="1" applyFill="1" applyBorder="1" applyAlignment="1">
      <alignment horizontal="center"/>
    </xf>
    <xf numFmtId="0" fontId="13" fillId="2" borderId="12" xfId="0" applyFont="1" applyFill="1" applyBorder="1" applyAlignment="1">
      <alignment horizontal="center"/>
    </xf>
    <xf numFmtId="0" fontId="13" fillId="2" borderId="0"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0" fillId="2" borderId="0" xfId="49" applyFont="1" applyFill="1"/>
    <xf numFmtId="0" fontId="13" fillId="2" borderId="0" xfId="49" applyFont="1" applyFill="1" applyAlignment="1">
      <alignment horizontal="right"/>
    </xf>
    <xf numFmtId="192" fontId="41" fillId="2" borderId="0" xfId="49" applyNumberFormat="1" applyFont="1" applyFill="1" applyAlignment="1">
      <alignment horizontal="left"/>
    </xf>
    <xf numFmtId="164" fontId="41" fillId="3" borderId="17" xfId="0" applyNumberFormat="1" applyFont="1" applyFill="1" applyBorder="1" applyAlignment="1">
      <alignment horizontal="center"/>
    </xf>
    <xf numFmtId="0" fontId="42" fillId="3" borderId="4" xfId="0" applyFont="1" applyFill="1" applyBorder="1" applyAlignment="1">
      <alignment horizontal="center"/>
    </xf>
    <xf numFmtId="0" fontId="42" fillId="3" borderId="0" xfId="0" applyFont="1" applyFill="1" applyBorder="1" applyAlignment="1">
      <alignment horizontal="center"/>
    </xf>
    <xf numFmtId="0" fontId="42" fillId="3" borderId="5" xfId="0" applyFont="1" applyFill="1" applyBorder="1" applyAlignment="1">
      <alignment horizontal="center"/>
    </xf>
    <xf numFmtId="164" fontId="3" fillId="2" borderId="16" xfId="0" applyNumberFormat="1" applyFont="1" applyFill="1" applyBorder="1" applyAlignment="1">
      <alignment vertical="top" wrapText="1"/>
    </xf>
  </cellXfs>
  <cellStyles count="452">
    <cellStyle name="_Comma" xfId="1"/>
    <cellStyle name="_Currency" xfId="2"/>
    <cellStyle name="_Multiple" xfId="3"/>
    <cellStyle name="Actual Date" xfId="4"/>
    <cellStyle name="Comma 10" xfId="5"/>
    <cellStyle name="Comma 10 2" xfId="6"/>
    <cellStyle name="Comma 12" xfId="7"/>
    <cellStyle name="Comma 2" xfId="8"/>
    <cellStyle name="Comma 2 2" xfId="9"/>
    <cellStyle name="Comma 3" xfId="10"/>
    <cellStyle name="Comma 4" xfId="11"/>
    <cellStyle name="Curr?ncy [0]_Sheet1_1" xfId="12"/>
    <cellStyle name="Currency 2" xfId="13"/>
    <cellStyle name="Currency 2 2" xfId="14"/>
    <cellStyle name="Currency 2_200_Lafayett_2-11-09 v1 (2)" xfId="15"/>
    <cellStyle name="Currency 3" xfId="16"/>
    <cellStyle name="Currency 4" xfId="17"/>
    <cellStyle name="Currency 5" xfId="18"/>
    <cellStyle name="Currency 6" xfId="19"/>
    <cellStyle name="DATE" xfId="20"/>
    <cellStyle name="Euro" xfId="21"/>
    <cellStyle name="ExtStyle 0" xfId="22"/>
    <cellStyle name="ExtStyle 16" xfId="23"/>
    <cellStyle name="ExtStyle 17" xfId="24"/>
    <cellStyle name="ExtStyle 19" xfId="25"/>
    <cellStyle name="ExtStyle 20" xfId="26"/>
    <cellStyle name="ExtStyle 21" xfId="27"/>
    <cellStyle name="ExtStyle 22" xfId="28"/>
    <cellStyle name="ExtStyle 23" xfId="29"/>
    <cellStyle name="ExtStyle 29" xfId="30"/>
    <cellStyle name="ExtStyle 30" xfId="31"/>
    <cellStyle name="ExtStyle 31" xfId="32"/>
    <cellStyle name="Fixed" xfId="33"/>
    <cellStyle name="FORMULA" xfId="34"/>
    <cellStyle name="Grey" xfId="35"/>
    <cellStyle name="HEADER" xfId="36"/>
    <cellStyle name="Heading1" xfId="37"/>
    <cellStyle name="Heading2" xfId="38"/>
    <cellStyle name="HIDE" xfId="39"/>
    <cellStyle name="HIGHLIGHT" xfId="40"/>
    <cellStyle name="Hyperlink 2" xfId="41"/>
    <cellStyle name="Input [yellow]" xfId="42"/>
    <cellStyle name="LINK" xfId="43"/>
    <cellStyle name="MainData" xfId="44"/>
    <cellStyle name="MajorTotal" xfId="45"/>
    <cellStyle name="no dec" xfId="46"/>
    <cellStyle name="Nor@„l_IRRSENS" xfId="47"/>
    <cellStyle name="Normal" xfId="0" builtinId="0"/>
    <cellStyle name="Normal - Style1" xfId="48"/>
    <cellStyle name="Normal 10" xfId="49"/>
    <cellStyle name="Normal 10 2" xfId="50"/>
    <cellStyle name="Normal 11" xfId="51"/>
    <cellStyle name="Normal 12" xfId="52"/>
    <cellStyle name="Normal 2" xfId="53"/>
    <cellStyle name="Normal 2 2" xfId="54"/>
    <cellStyle name="Normal 2 3" xfId="55"/>
    <cellStyle name="Normal 2 4" xfId="56"/>
    <cellStyle name="Normal 2_Clark Comparison (2)" xfId="57"/>
    <cellStyle name="Normal 28" xfId="58"/>
    <cellStyle name="Normal 3" xfId="59"/>
    <cellStyle name="Normal 3 2" xfId="60"/>
    <cellStyle name="Normal 3_Single Family Renovation and Ongoing Rental Model (JL Edited) v.11.3 BG Comments" xfId="61"/>
    <cellStyle name="Normal 4" xfId="62"/>
    <cellStyle name="Normal 4 2" xfId="63"/>
    <cellStyle name="Normal 4 3" xfId="64"/>
    <cellStyle name="Normal 4 4" xfId="65"/>
    <cellStyle name="Normal 4 5" xfId="66"/>
    <cellStyle name="Normal 4 6" xfId="67"/>
    <cellStyle name="Normal 4 7" xfId="68"/>
    <cellStyle name="Normal 5" xfId="69"/>
    <cellStyle name="Normal 6" xfId="70"/>
    <cellStyle name="Normal 6 2" xfId="71"/>
    <cellStyle name="Normal 7" xfId="72"/>
    <cellStyle name="Normal 8" xfId="73"/>
    <cellStyle name="Normal 9" xfId="74"/>
    <cellStyle name="NormalOPrint_Module_E (2)" xfId="75"/>
    <cellStyle name="OVERWRITE" xfId="76"/>
    <cellStyle name="Percent [2]" xfId="77"/>
    <cellStyle name="Percent 2" xfId="78"/>
    <cellStyle name="Percent 2 2" xfId="79"/>
    <cellStyle name="Percent 2 2 2" xfId="80"/>
    <cellStyle name="Percent 3" xfId="81"/>
    <cellStyle name="Percent 3 2" xfId="82"/>
    <cellStyle name="Percent 4" xfId="83"/>
    <cellStyle name="Percent 4 2" xfId="84"/>
    <cellStyle name="Percent 4 3" xfId="85"/>
    <cellStyle name="Percent 4 4" xfId="86"/>
    <cellStyle name="Percent 4 5" xfId="87"/>
    <cellStyle name="Percent 4 6" xfId="88"/>
    <cellStyle name="Percent 4 7" xfId="89"/>
    <cellStyle name="Percent 4 8" xfId="90"/>
    <cellStyle name="Percent 5" xfId="91"/>
    <cellStyle name="Percent 5 2" xfId="92"/>
    <cellStyle name="Percent 6" xfId="93"/>
    <cellStyle name="Style 1256" xfId="94"/>
    <cellStyle name="Style 1261" xfId="95"/>
    <cellStyle name="Style 1263" xfId="96"/>
    <cellStyle name="Style 1265" xfId="97"/>
    <cellStyle name="Style 1267" xfId="98"/>
    <cellStyle name="Style 1269" xfId="99"/>
    <cellStyle name="Style 1271" xfId="100"/>
    <cellStyle name="Style 227" xfId="101"/>
    <cellStyle name="Style 228" xfId="102"/>
    <cellStyle name="Style 229" xfId="103"/>
    <cellStyle name="Style 230" xfId="104"/>
    <cellStyle name="Style 231" xfId="105"/>
    <cellStyle name="Style 232" xfId="106"/>
    <cellStyle name="Style 233" xfId="107"/>
    <cellStyle name="Style 234" xfId="108"/>
    <cellStyle name="Style 235" xfId="109"/>
    <cellStyle name="Style 236" xfId="110"/>
    <cellStyle name="Style 237" xfId="111"/>
    <cellStyle name="Style 238" xfId="112"/>
    <cellStyle name="Style 239" xfId="113"/>
    <cellStyle name="Style 240" xfId="114"/>
    <cellStyle name="Style 241" xfId="115"/>
    <cellStyle name="Style 242" xfId="116"/>
    <cellStyle name="Style 243" xfId="117"/>
    <cellStyle name="Style 244" xfId="118"/>
    <cellStyle name="Style 245" xfId="119"/>
    <cellStyle name="Style 246" xfId="120"/>
    <cellStyle name="Style 247" xfId="121"/>
    <cellStyle name="Style 248" xfId="122"/>
    <cellStyle name="Style 249" xfId="123"/>
    <cellStyle name="Style 250" xfId="124"/>
    <cellStyle name="Style 251" xfId="125"/>
    <cellStyle name="Style 252" xfId="126"/>
    <cellStyle name="Style 253" xfId="127"/>
    <cellStyle name="Style 254" xfId="128"/>
    <cellStyle name="Style 255" xfId="129"/>
    <cellStyle name="Style 256" xfId="130"/>
    <cellStyle name="Style 257" xfId="131"/>
    <cellStyle name="Style 258" xfId="132"/>
    <cellStyle name="Style 259" xfId="133"/>
    <cellStyle name="Style 260" xfId="134"/>
    <cellStyle name="Style 307" xfId="135"/>
    <cellStyle name="Style 308" xfId="136"/>
    <cellStyle name="Style 309" xfId="137"/>
    <cellStyle name="Style 310" xfId="138"/>
    <cellStyle name="Style 311" xfId="139"/>
    <cellStyle name="Style 312" xfId="140"/>
    <cellStyle name="Style 313" xfId="141"/>
    <cellStyle name="Style 314" xfId="142"/>
    <cellStyle name="Style 315" xfId="143"/>
    <cellStyle name="Style 316" xfId="144"/>
    <cellStyle name="Style 317" xfId="145"/>
    <cellStyle name="Style 318" xfId="146"/>
    <cellStyle name="Style 319" xfId="147"/>
    <cellStyle name="Style 320" xfId="148"/>
    <cellStyle name="Style 321" xfId="149"/>
    <cellStyle name="Style 322" xfId="150"/>
    <cellStyle name="Style 351" xfId="151"/>
    <cellStyle name="Style 352" xfId="152"/>
    <cellStyle name="Style 353" xfId="153"/>
    <cellStyle name="Style 354" xfId="154"/>
    <cellStyle name="Style 355" xfId="155"/>
    <cellStyle name="Style 356" xfId="156"/>
    <cellStyle name="Style 357" xfId="157"/>
    <cellStyle name="Style 358" xfId="158"/>
    <cellStyle name="Style 359" xfId="159"/>
    <cellStyle name="Style 360" xfId="160"/>
    <cellStyle name="Style 361" xfId="161"/>
    <cellStyle name="Style 362" xfId="162"/>
    <cellStyle name="Style 363" xfId="163"/>
    <cellStyle name="Style 364" xfId="164"/>
    <cellStyle name="Style 365" xfId="165"/>
    <cellStyle name="Style 366" xfId="166"/>
    <cellStyle name="Style 367" xfId="167"/>
    <cellStyle name="Style 368" xfId="168"/>
    <cellStyle name="Style 369" xfId="169"/>
    <cellStyle name="Style 370" xfId="170"/>
    <cellStyle name="Style 371" xfId="171"/>
    <cellStyle name="Style 372" xfId="172"/>
    <cellStyle name="Style 373" xfId="173"/>
    <cellStyle name="Style 374" xfId="174"/>
    <cellStyle name="Style 375" xfId="175"/>
    <cellStyle name="Style 376" xfId="176"/>
    <cellStyle name="Style 377" xfId="177"/>
    <cellStyle name="Style 378" xfId="178"/>
    <cellStyle name="Style 379" xfId="179"/>
    <cellStyle name="Style 380" xfId="180"/>
    <cellStyle name="Style 381" xfId="181"/>
    <cellStyle name="Style 382" xfId="182"/>
    <cellStyle name="Style 383" xfId="183"/>
    <cellStyle name="Style 384" xfId="184"/>
    <cellStyle name="Style 385" xfId="185"/>
    <cellStyle name="Style 386" xfId="186"/>
    <cellStyle name="Style 387" xfId="187"/>
    <cellStyle name="Style 388" xfId="188"/>
    <cellStyle name="Style 389" xfId="189"/>
    <cellStyle name="Style 390" xfId="190"/>
    <cellStyle name="Style 391" xfId="191"/>
    <cellStyle name="Style 392" xfId="192"/>
    <cellStyle name="Style 393" xfId="193"/>
    <cellStyle name="Style 394" xfId="194"/>
    <cellStyle name="Style 395" xfId="195"/>
    <cellStyle name="Style 396" xfId="196"/>
    <cellStyle name="Style 397" xfId="197"/>
    <cellStyle name="Style 398" xfId="198"/>
    <cellStyle name="Style 399" xfId="199"/>
    <cellStyle name="Style 400" xfId="200"/>
    <cellStyle name="Style 401" xfId="201"/>
    <cellStyle name="Style 402" xfId="202"/>
    <cellStyle name="Style 403" xfId="203"/>
    <cellStyle name="Style 404" xfId="204"/>
    <cellStyle name="Style 405" xfId="205"/>
    <cellStyle name="Style 406" xfId="206"/>
    <cellStyle name="Style 407" xfId="207"/>
    <cellStyle name="Style 408" xfId="208"/>
    <cellStyle name="Style 409" xfId="209"/>
    <cellStyle name="Style 410" xfId="210"/>
    <cellStyle name="Style 411" xfId="211"/>
    <cellStyle name="Style 439" xfId="212"/>
    <cellStyle name="Style 440" xfId="213"/>
    <cellStyle name="Style 441" xfId="214"/>
    <cellStyle name="Style 442" xfId="215"/>
    <cellStyle name="Style 443" xfId="216"/>
    <cellStyle name="Style 444" xfId="217"/>
    <cellStyle name="Style 445" xfId="218"/>
    <cellStyle name="Style 446" xfId="219"/>
    <cellStyle name="Style 447" xfId="220"/>
    <cellStyle name="Style 448" xfId="221"/>
    <cellStyle name="Style 449" xfId="222"/>
    <cellStyle name="Style 450" xfId="223"/>
    <cellStyle name="Style 451" xfId="224"/>
    <cellStyle name="Style 452" xfId="225"/>
    <cellStyle name="Style 453" xfId="226"/>
    <cellStyle name="Style 454" xfId="227"/>
    <cellStyle name="Style 459" xfId="228"/>
    <cellStyle name="Style 460" xfId="229"/>
    <cellStyle name="Style 461" xfId="230"/>
    <cellStyle name="Style 462" xfId="231"/>
    <cellStyle name="Style 463" xfId="232"/>
    <cellStyle name="Style 464" xfId="233"/>
    <cellStyle name="Style 465" xfId="234"/>
    <cellStyle name="Style 466" xfId="235"/>
    <cellStyle name="Style 467" xfId="236"/>
    <cellStyle name="Style 468" xfId="237"/>
    <cellStyle name="Style 469" xfId="238"/>
    <cellStyle name="Style 470" xfId="239"/>
    <cellStyle name="Style 471" xfId="240"/>
    <cellStyle name="Style 483" xfId="241"/>
    <cellStyle name="Style 484" xfId="242"/>
    <cellStyle name="Style 485" xfId="243"/>
    <cellStyle name="Style 486" xfId="244"/>
    <cellStyle name="Style 487" xfId="245"/>
    <cellStyle name="Style 488" xfId="246"/>
    <cellStyle name="Style 489" xfId="247"/>
    <cellStyle name="Style 490" xfId="248"/>
    <cellStyle name="Style 491" xfId="249"/>
    <cellStyle name="Style 492" xfId="250"/>
    <cellStyle name="Style 493" xfId="251"/>
    <cellStyle name="Style 494" xfId="252"/>
    <cellStyle name="Style 495" xfId="253"/>
    <cellStyle name="Style 496" xfId="254"/>
    <cellStyle name="Style 497" xfId="255"/>
    <cellStyle name="Style 498" xfId="256"/>
    <cellStyle name="Style 499" xfId="257"/>
    <cellStyle name="Style 500" xfId="258"/>
    <cellStyle name="Style 501" xfId="259"/>
    <cellStyle name="Style 502" xfId="260"/>
    <cellStyle name="Style 503" xfId="261"/>
    <cellStyle name="Style 504" xfId="262"/>
    <cellStyle name="Style 514" xfId="263"/>
    <cellStyle name="Style 515" xfId="264"/>
    <cellStyle name="Style 516" xfId="265"/>
    <cellStyle name="Style 517" xfId="266"/>
    <cellStyle name="Style 518" xfId="267"/>
    <cellStyle name="Style 519" xfId="268"/>
    <cellStyle name="Style 520" xfId="269"/>
    <cellStyle name="Style 521" xfId="270"/>
    <cellStyle name="Style 522" xfId="271"/>
    <cellStyle name="Style 523" xfId="272"/>
    <cellStyle name="Style 524" xfId="273"/>
    <cellStyle name="Style 525" xfId="274"/>
    <cellStyle name="Style 526" xfId="275"/>
    <cellStyle name="Style 527" xfId="276"/>
    <cellStyle name="Style 528" xfId="277"/>
    <cellStyle name="Style 529" xfId="278"/>
    <cellStyle name="Style 530" xfId="279"/>
    <cellStyle name="Style 531" xfId="280"/>
    <cellStyle name="Style 532" xfId="281"/>
    <cellStyle name="Style 533" xfId="282"/>
    <cellStyle name="Style 534" xfId="283"/>
    <cellStyle name="Style 535" xfId="284"/>
    <cellStyle name="Style 536" xfId="285"/>
    <cellStyle name="Style 537" xfId="286"/>
    <cellStyle name="Style 538" xfId="287"/>
    <cellStyle name="Style 541" xfId="288"/>
    <cellStyle name="Style 543" xfId="289"/>
    <cellStyle name="Style 545" xfId="290"/>
    <cellStyle name="Style 547" xfId="291"/>
    <cellStyle name="Style 552" xfId="292"/>
    <cellStyle name="Style 561" xfId="293"/>
    <cellStyle name="Style 562" xfId="294"/>
    <cellStyle name="Style 563" xfId="295"/>
    <cellStyle name="Style 564" xfId="296"/>
    <cellStyle name="Style 565" xfId="297"/>
    <cellStyle name="Style 566" xfId="298"/>
    <cellStyle name="Style 567" xfId="299"/>
    <cellStyle name="Style 568" xfId="300"/>
    <cellStyle name="Style 569" xfId="301"/>
    <cellStyle name="Style 582" xfId="302"/>
    <cellStyle name="Style 583" xfId="303"/>
    <cellStyle name="Style 584" xfId="304"/>
    <cellStyle name="Style 585" xfId="305"/>
    <cellStyle name="Style 586" xfId="306"/>
    <cellStyle name="Style 587" xfId="307"/>
    <cellStyle name="Style 588" xfId="308"/>
    <cellStyle name="Style 589" xfId="309"/>
    <cellStyle name="Style 590" xfId="310"/>
    <cellStyle name="Style 591" xfId="311"/>
    <cellStyle name="Style 592" xfId="312"/>
    <cellStyle name="Style 593" xfId="313"/>
    <cellStyle name="Style 594" xfId="314"/>
    <cellStyle name="Style 595" xfId="315"/>
    <cellStyle name="Style 596" xfId="316"/>
    <cellStyle name="Style 597" xfId="317"/>
    <cellStyle name="Style 598" xfId="318"/>
    <cellStyle name="Style 599" xfId="319"/>
    <cellStyle name="Style 609" xfId="320"/>
    <cellStyle name="Style 610" xfId="321"/>
    <cellStyle name="Style 611" xfId="322"/>
    <cellStyle name="Style 612" xfId="323"/>
    <cellStyle name="Style 613" xfId="324"/>
    <cellStyle name="Style 614" xfId="325"/>
    <cellStyle name="Style 615" xfId="326"/>
    <cellStyle name="Style 616" xfId="327"/>
    <cellStyle name="Style 617" xfId="328"/>
    <cellStyle name="Style 618" xfId="329"/>
    <cellStyle name="Style 619" xfId="330"/>
    <cellStyle name="Style 620" xfId="331"/>
    <cellStyle name="Style 621" xfId="332"/>
    <cellStyle name="Style 622" xfId="333"/>
    <cellStyle name="Style 623" xfId="334"/>
    <cellStyle name="Style 624" xfId="335"/>
    <cellStyle name="Style 625" xfId="336"/>
    <cellStyle name="Style 626" xfId="337"/>
    <cellStyle name="Style 627" xfId="338"/>
    <cellStyle name="Style 648" xfId="339"/>
    <cellStyle name="Style 649" xfId="340"/>
    <cellStyle name="Style 650" xfId="341"/>
    <cellStyle name="Style 651" xfId="342"/>
    <cellStyle name="Style 652" xfId="343"/>
    <cellStyle name="Style 653" xfId="344"/>
    <cellStyle name="Style 654" xfId="345"/>
    <cellStyle name="Style 655" xfId="346"/>
    <cellStyle name="Style 656" xfId="347"/>
    <cellStyle name="Style 657" xfId="348"/>
    <cellStyle name="Style 658" xfId="349"/>
    <cellStyle name="Style 659" xfId="350"/>
    <cellStyle name="Style 660" xfId="351"/>
    <cellStyle name="Style 661" xfId="352"/>
    <cellStyle name="Style 662" xfId="353"/>
    <cellStyle name="Style 663" xfId="354"/>
    <cellStyle name="Style 664" xfId="355"/>
    <cellStyle name="Style 665" xfId="356"/>
    <cellStyle name="Style 666" xfId="357"/>
    <cellStyle name="Style 667" xfId="358"/>
    <cellStyle name="Style 668" xfId="359"/>
    <cellStyle name="Style 673" xfId="360"/>
    <cellStyle name="Style 675" xfId="361"/>
    <cellStyle name="Style 677" xfId="362"/>
    <cellStyle name="Style 679" xfId="363"/>
    <cellStyle name="Style 681" xfId="364"/>
    <cellStyle name="Style 682" xfId="365"/>
    <cellStyle name="Style 683" xfId="366"/>
    <cellStyle name="Style 684" xfId="367"/>
    <cellStyle name="Style 685" xfId="368"/>
    <cellStyle name="Style 686" xfId="369"/>
    <cellStyle name="Style 687" xfId="370"/>
    <cellStyle name="Style 688" xfId="371"/>
    <cellStyle name="Style 689" xfId="372"/>
    <cellStyle name="Style 690" xfId="373"/>
    <cellStyle name="Style 691" xfId="374"/>
    <cellStyle name="Style 692" xfId="375"/>
    <cellStyle name="Style 693" xfId="376"/>
    <cellStyle name="Style 694" xfId="377"/>
    <cellStyle name="Style 695" xfId="378"/>
    <cellStyle name="Style 696" xfId="379"/>
    <cellStyle name="Style 697" xfId="380"/>
    <cellStyle name="Style 698" xfId="381"/>
    <cellStyle name="Style 699" xfId="382"/>
    <cellStyle name="Style 700" xfId="383"/>
    <cellStyle name="Style 701" xfId="384"/>
    <cellStyle name="Style 702" xfId="385"/>
    <cellStyle name="Style 703" xfId="386"/>
    <cellStyle name="Style 704" xfId="387"/>
    <cellStyle name="Style 713" xfId="388"/>
    <cellStyle name="Style 714" xfId="389"/>
    <cellStyle name="Style 715" xfId="390"/>
    <cellStyle name="Style 716" xfId="391"/>
    <cellStyle name="Style 717" xfId="392"/>
    <cellStyle name="Style 718" xfId="393"/>
    <cellStyle name="Style 719" xfId="394"/>
    <cellStyle name="Style 720" xfId="395"/>
    <cellStyle name="Style 721" xfId="396"/>
    <cellStyle name="Style 735" xfId="397"/>
    <cellStyle name="Style 736" xfId="398"/>
    <cellStyle name="Style 737" xfId="399"/>
    <cellStyle name="Style 738" xfId="400"/>
    <cellStyle name="Style 739" xfId="401"/>
    <cellStyle name="Style 740" xfId="402"/>
    <cellStyle name="Style 741" xfId="403"/>
    <cellStyle name="Style 742" xfId="404"/>
    <cellStyle name="Style 743" xfId="405"/>
    <cellStyle name="Style 773" xfId="406"/>
    <cellStyle name="Style 775" xfId="407"/>
    <cellStyle name="Style 777" xfId="408"/>
    <cellStyle name="Style 779" xfId="409"/>
    <cellStyle name="Style 812" xfId="410"/>
    <cellStyle name="Style 818" xfId="411"/>
    <cellStyle name="Style 819" xfId="412"/>
    <cellStyle name="Style 821" xfId="413"/>
    <cellStyle name="Style 823" xfId="414"/>
    <cellStyle name="Style 825" xfId="415"/>
    <cellStyle name="Style 827" xfId="416"/>
    <cellStyle name="Style 829" xfId="417"/>
    <cellStyle name="Style 831" xfId="418"/>
    <cellStyle name="Style 832" xfId="419"/>
    <cellStyle name="Style 833" xfId="420"/>
    <cellStyle name="Style 834" xfId="421"/>
    <cellStyle name="Style 835" xfId="422"/>
    <cellStyle name="Style 836" xfId="423"/>
    <cellStyle name="Style 838" xfId="424"/>
    <cellStyle name="Style 840" xfId="425"/>
    <cellStyle name="Style 841" xfId="426"/>
    <cellStyle name="Style 842" xfId="427"/>
    <cellStyle name="Style 843" xfId="428"/>
    <cellStyle name="Style 844" xfId="429"/>
    <cellStyle name="Style 845" xfId="430"/>
    <cellStyle name="Style 847" xfId="431"/>
    <cellStyle name="Style 849" xfId="432"/>
    <cellStyle name="Style 851" xfId="433"/>
    <cellStyle name="Style 853" xfId="434"/>
    <cellStyle name="Style 858" xfId="435"/>
    <cellStyle name="Style 859" xfId="436"/>
    <cellStyle name="Style 860" xfId="437"/>
    <cellStyle name="Style 862" xfId="438"/>
    <cellStyle name="Style 864" xfId="439"/>
    <cellStyle name="Style 866" xfId="440"/>
    <cellStyle name="Style 868" xfId="441"/>
    <cellStyle name="Style 870" xfId="442"/>
    <cellStyle name="Style 872" xfId="443"/>
    <cellStyle name="Style 874" xfId="444"/>
    <cellStyle name="SubTotal" xfId="445"/>
    <cellStyle name="TableFooter" xfId="446"/>
    <cellStyle name="TableIndent" xfId="447"/>
    <cellStyle name="TableTitle" xfId="448"/>
    <cellStyle name="Unprot" xfId="449"/>
    <cellStyle name="Unprot$" xfId="450"/>
    <cellStyle name="Unprotect" xfId="45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414337</xdr:colOff>
      <xdr:row>6</xdr:row>
      <xdr:rowOff>152400</xdr:rowOff>
    </xdr:from>
    <xdr:to>
      <xdr:col>5</xdr:col>
      <xdr:colOff>185737</xdr:colOff>
      <xdr:row>10</xdr:row>
      <xdr:rowOff>262433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3537" y="1276350"/>
          <a:ext cx="1600200" cy="1062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602648</xdr:colOff>
      <xdr:row>29</xdr:row>
      <xdr:rowOff>236729</xdr:rowOff>
    </xdr:from>
    <xdr:to>
      <xdr:col>18</xdr:col>
      <xdr:colOff>4763</xdr:colOff>
      <xdr:row>43</xdr:row>
      <xdr:rowOff>204930</xdr:rowOff>
    </xdr:to>
    <xdr:grpSp>
      <xdr:nvGrpSpPr>
        <xdr:cNvPr id="2" name="Group 1"/>
        <xdr:cNvGrpSpPr/>
      </xdr:nvGrpSpPr>
      <xdr:grpSpPr>
        <a:xfrm>
          <a:off x="10206089" y="6131023"/>
          <a:ext cx="6663527" cy="2769672"/>
          <a:chOff x="10550717" y="6733309"/>
          <a:chExt cx="7061564" cy="3072822"/>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0717" y="6733309"/>
            <a:ext cx="7061564" cy="3072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Rectangle 3"/>
          <xdr:cNvSpPr/>
        </xdr:nvSpPr>
        <xdr:spPr>
          <a:xfrm>
            <a:off x="10593917" y="6794500"/>
            <a:ext cx="4720167" cy="2116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285750</xdr:colOff>
      <xdr:row>24</xdr:row>
      <xdr:rowOff>800100</xdr:rowOff>
    </xdr:from>
    <xdr:to>
      <xdr:col>3</xdr:col>
      <xdr:colOff>1314450</xdr:colOff>
      <xdr:row>25</xdr:row>
      <xdr:rowOff>209550</xdr:rowOff>
    </xdr:to>
    <xdr:pic>
      <xdr:nvPicPr>
        <xdr:cNvPr id="2" name="Picture 3" descr="LifeIsGoodMan.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6915150"/>
          <a:ext cx="10287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144464</xdr:colOff>
      <xdr:row>24</xdr:row>
      <xdr:rowOff>55561</xdr:rowOff>
    </xdr:from>
    <xdr:to>
      <xdr:col>4</xdr:col>
      <xdr:colOff>152402</xdr:colOff>
      <xdr:row>24</xdr:row>
      <xdr:rowOff>1519236</xdr:rowOff>
    </xdr:to>
    <xdr:cxnSp macro="">
      <xdr:nvCxnSpPr>
        <xdr:cNvPr id="3" name="Straight Arrow Connector 2"/>
        <xdr:cNvCxnSpPr/>
      </xdr:nvCxnSpPr>
      <xdr:spPr>
        <a:xfrm rot="16200000" flipH="1">
          <a:off x="3826670" y="6898480"/>
          <a:ext cx="1463675" cy="793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295276</xdr:colOff>
      <xdr:row>24</xdr:row>
      <xdr:rowOff>47627</xdr:rowOff>
    </xdr:from>
    <xdr:to>
      <xdr:col>6</xdr:col>
      <xdr:colOff>300832</xdr:colOff>
      <xdr:row>25</xdr:row>
      <xdr:rowOff>223042</xdr:rowOff>
    </xdr:to>
    <xdr:cxnSp macro="">
      <xdr:nvCxnSpPr>
        <xdr:cNvPr id="4" name="Straight Arrow Connector 3"/>
        <xdr:cNvCxnSpPr/>
      </xdr:nvCxnSpPr>
      <xdr:spPr>
        <a:xfrm rot="16200000" flipH="1">
          <a:off x="5744371" y="7019132"/>
          <a:ext cx="1718465" cy="555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590552</xdr:colOff>
      <xdr:row>23</xdr:row>
      <xdr:rowOff>19053</xdr:rowOff>
    </xdr:from>
    <xdr:to>
      <xdr:col>8</xdr:col>
      <xdr:colOff>5555</xdr:colOff>
      <xdr:row>25</xdr:row>
      <xdr:rowOff>175415</xdr:rowOff>
    </xdr:to>
    <xdr:cxnSp macro="">
      <xdr:nvCxnSpPr>
        <xdr:cNvPr id="5" name="Straight Arrow Connector 4"/>
        <xdr:cNvCxnSpPr/>
      </xdr:nvCxnSpPr>
      <xdr:spPr>
        <a:xfrm rot="16200000" flipH="1">
          <a:off x="6487323" y="6790532"/>
          <a:ext cx="2061362" cy="2460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FinInv\Ex20_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cm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s>
    <sheetDataSet>
      <sheetData sheetId="0"/>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zoomScale="180" zoomScaleNormal="180" workbookViewId="0"/>
  </sheetViews>
  <sheetFormatPr defaultRowHeight="18.75" x14ac:dyDescent="0.3"/>
  <cols>
    <col min="1" max="16384" width="9.140625" style="1"/>
  </cols>
  <sheetData>
    <row r="1" spans="1:8" ht="19.5" thickBot="1" x14ac:dyDescent="0.35"/>
    <row r="2" spans="1:8" ht="6.75" customHeight="1" x14ac:dyDescent="0.3">
      <c r="A2" s="2"/>
      <c r="B2" s="3"/>
      <c r="C2" s="4"/>
      <c r="D2" s="4"/>
      <c r="E2" s="4"/>
      <c r="F2" s="4"/>
      <c r="G2" s="5"/>
      <c r="H2" s="2"/>
    </row>
    <row r="3" spans="1:8" ht="28.5" x14ac:dyDescent="0.45">
      <c r="A3" s="2"/>
      <c r="B3" s="86" t="s">
        <v>0</v>
      </c>
      <c r="C3" s="87"/>
      <c r="D3" s="87"/>
      <c r="E3" s="87"/>
      <c r="F3" s="87"/>
      <c r="G3" s="88"/>
      <c r="H3" s="6"/>
    </row>
    <row r="4" spans="1:8" ht="4.5" customHeight="1" x14ac:dyDescent="0.3">
      <c r="A4" s="2"/>
      <c r="B4" s="7"/>
      <c r="C4" s="2"/>
      <c r="D4" s="2"/>
      <c r="E4" s="2"/>
      <c r="F4" s="2"/>
      <c r="G4" s="8"/>
      <c r="H4" s="2"/>
    </row>
    <row r="5" spans="1:8" ht="21" x14ac:dyDescent="0.35">
      <c r="A5" s="2"/>
      <c r="B5" s="106" t="s">
        <v>53</v>
      </c>
      <c r="C5" s="107"/>
      <c r="D5" s="107"/>
      <c r="E5" s="107"/>
      <c r="F5" s="107"/>
      <c r="G5" s="108"/>
      <c r="H5" s="9"/>
    </row>
    <row r="6" spans="1:8" ht="8.25" customHeight="1" thickBot="1" x14ac:dyDescent="0.35">
      <c r="A6" s="2"/>
      <c r="B6" s="10"/>
      <c r="C6" s="11"/>
      <c r="D6" s="11"/>
      <c r="E6" s="11"/>
      <c r="F6" s="11"/>
      <c r="G6" s="12"/>
      <c r="H6" s="2"/>
    </row>
    <row r="7" spans="1:8" x14ac:dyDescent="0.3">
      <c r="A7" s="2"/>
      <c r="B7" s="2"/>
      <c r="C7" s="2"/>
      <c r="D7" s="2"/>
      <c r="E7" s="2"/>
      <c r="F7" s="2"/>
      <c r="G7" s="2"/>
      <c r="H7" s="2"/>
    </row>
    <row r="8" spans="1:8" x14ac:dyDescent="0.3">
      <c r="C8" s="2"/>
      <c r="D8" s="2"/>
      <c r="E8" s="2"/>
      <c r="F8" s="2"/>
    </row>
    <row r="9" spans="1:8" x14ac:dyDescent="0.3">
      <c r="C9" s="2"/>
      <c r="D9" s="13"/>
      <c r="E9" s="13"/>
      <c r="F9" s="2"/>
    </row>
    <row r="10" spans="1:8" x14ac:dyDescent="0.3">
      <c r="C10" s="2"/>
      <c r="D10" s="13"/>
      <c r="E10" s="13"/>
      <c r="F10" s="2"/>
    </row>
    <row r="11" spans="1:8" ht="21" customHeight="1" x14ac:dyDescent="0.3">
      <c r="C11" s="2"/>
      <c r="D11" s="89"/>
      <c r="E11" s="89"/>
      <c r="F11" s="2"/>
    </row>
    <row r="12" spans="1:8" x14ac:dyDescent="0.3">
      <c r="B12" s="1" t="s">
        <v>1</v>
      </c>
      <c r="C12" s="2"/>
      <c r="D12" s="2"/>
      <c r="E12" s="2"/>
      <c r="F12" s="2"/>
    </row>
    <row r="13" spans="1:8" x14ac:dyDescent="0.3">
      <c r="B13" s="90"/>
      <c r="C13" s="90"/>
      <c r="D13" s="90"/>
      <c r="E13" s="90"/>
      <c r="F13" s="90"/>
      <c r="G13" s="90"/>
    </row>
    <row r="14" spans="1:8" x14ac:dyDescent="0.3">
      <c r="B14" s="90" t="s">
        <v>52</v>
      </c>
      <c r="C14" s="90"/>
      <c r="D14" s="90"/>
      <c r="E14" s="90"/>
      <c r="F14" s="90"/>
      <c r="G14" s="90"/>
    </row>
  </sheetData>
  <mergeCells count="5">
    <mergeCell ref="B3:G3"/>
    <mergeCell ref="B5:G5"/>
    <mergeCell ref="D11:E11"/>
    <mergeCell ref="B13:G13"/>
    <mergeCell ref="B14:G14"/>
  </mergeCells>
  <printOptions horizontalCentered="1" vertic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L124"/>
  <sheetViews>
    <sheetView zoomScale="85" zoomScaleNormal="85" zoomScaleSheetLayoutView="80" workbookViewId="0"/>
  </sheetViews>
  <sheetFormatPr defaultRowHeight="18.75" x14ac:dyDescent="0.3"/>
  <cols>
    <col min="1" max="1" width="4.140625" style="1" customWidth="1"/>
    <col min="2" max="2" width="66.7109375" style="1" customWidth="1"/>
    <col min="3" max="3" width="6" style="1" customWidth="1"/>
    <col min="4" max="4" width="25.7109375" style="1" customWidth="1"/>
    <col min="5" max="5" width="4" style="1" customWidth="1"/>
    <col min="6" max="6" width="37.28515625" style="1" customWidth="1"/>
    <col min="7" max="16384" width="9.140625" style="1"/>
  </cols>
  <sheetData>
    <row r="2" spans="2:6" ht="23.25" x14ac:dyDescent="0.35">
      <c r="B2" s="14" t="s">
        <v>2</v>
      </c>
    </row>
    <row r="3" spans="2:6" ht="13.5" customHeight="1" x14ac:dyDescent="0.35">
      <c r="B3" s="15"/>
    </row>
    <row r="4" spans="2:6" ht="23.25" x14ac:dyDescent="0.35">
      <c r="B4" s="16" t="s">
        <v>3</v>
      </c>
    </row>
    <row r="5" spans="2:6" s="20" customFormat="1" ht="35.25" customHeight="1" x14ac:dyDescent="0.2">
      <c r="B5" s="17" t="s">
        <v>4</v>
      </c>
      <c r="C5" s="18"/>
      <c r="D5" s="19" t="s">
        <v>5</v>
      </c>
    </row>
    <row r="6" spans="2:6" x14ac:dyDescent="0.3">
      <c r="B6" s="21" t="s">
        <v>6</v>
      </c>
      <c r="C6" s="2"/>
      <c r="D6" s="22" t="s">
        <v>7</v>
      </c>
    </row>
    <row r="7" spans="2:6" x14ac:dyDescent="0.3">
      <c r="B7" s="21" t="s">
        <v>8</v>
      </c>
      <c r="C7" s="2"/>
      <c r="D7" s="22" t="s">
        <v>9</v>
      </c>
    </row>
    <row r="8" spans="2:6" x14ac:dyDescent="0.3">
      <c r="B8" s="23" t="s">
        <v>10</v>
      </c>
      <c r="C8" s="91" t="s">
        <v>11</v>
      </c>
      <c r="D8" s="92"/>
    </row>
    <row r="9" spans="2:6" x14ac:dyDescent="0.3">
      <c r="B9" s="2"/>
      <c r="C9" s="2"/>
      <c r="D9" s="24"/>
    </row>
    <row r="10" spans="2:6" ht="23.25" x14ac:dyDescent="0.35">
      <c r="B10" s="15"/>
    </row>
    <row r="11" spans="2:6" ht="23.25" x14ac:dyDescent="0.35">
      <c r="B11" s="25" t="s">
        <v>12</v>
      </c>
      <c r="C11" s="26"/>
      <c r="D11" s="26"/>
    </row>
    <row r="12" spans="2:6" x14ac:dyDescent="0.3">
      <c r="B12" s="27" t="s">
        <v>13</v>
      </c>
      <c r="C12" s="28"/>
      <c r="D12" s="29">
        <v>25000</v>
      </c>
      <c r="F12" s="30"/>
    </row>
    <row r="13" spans="2:6" ht="6.75" customHeight="1" x14ac:dyDescent="0.3">
      <c r="B13" s="31"/>
      <c r="C13" s="32"/>
      <c r="D13" s="33"/>
    </row>
    <row r="14" spans="2:6" ht="18.75" customHeight="1" x14ac:dyDescent="0.3">
      <c r="B14" s="31" t="s">
        <v>14</v>
      </c>
      <c r="C14" s="32"/>
      <c r="D14" s="34">
        <v>8</v>
      </c>
    </row>
    <row r="15" spans="2:6" ht="6.75" customHeight="1" x14ac:dyDescent="0.3">
      <c r="B15" s="31"/>
      <c r="C15" s="32"/>
      <c r="D15" s="33"/>
    </row>
    <row r="16" spans="2:6" x14ac:dyDescent="0.3">
      <c r="B16" s="31" t="s">
        <v>15</v>
      </c>
      <c r="C16" s="32"/>
      <c r="D16" s="35">
        <f>D12*D14</f>
        <v>200000</v>
      </c>
    </row>
    <row r="17" spans="2:12" ht="6.75" customHeight="1" x14ac:dyDescent="0.3">
      <c r="B17" s="31"/>
      <c r="C17" s="32"/>
      <c r="D17" s="33"/>
    </row>
    <row r="18" spans="2:12" ht="18.75" customHeight="1" x14ac:dyDescent="0.3">
      <c r="B18" s="31" t="s">
        <v>16</v>
      </c>
      <c r="C18" s="32"/>
      <c r="D18" s="33">
        <v>0.75</v>
      </c>
    </row>
    <row r="19" spans="2:12" ht="6.75" customHeight="1" x14ac:dyDescent="0.3">
      <c r="B19" s="31"/>
      <c r="C19" s="32"/>
      <c r="D19" s="33"/>
    </row>
    <row r="20" spans="2:12" x14ac:dyDescent="0.3">
      <c r="B20" s="31" t="s">
        <v>17</v>
      </c>
      <c r="C20" s="32"/>
      <c r="D20" s="36">
        <f>D12*D18</f>
        <v>18750</v>
      </c>
    </row>
    <row r="21" spans="2:12" ht="6.75" customHeight="1" x14ac:dyDescent="0.3">
      <c r="B21" s="31"/>
      <c r="C21" s="32"/>
      <c r="D21" s="33"/>
    </row>
    <row r="22" spans="2:12" ht="19.7" customHeight="1" x14ac:dyDescent="0.3">
      <c r="B22" s="21" t="s">
        <v>18</v>
      </c>
      <c r="C22" s="2"/>
      <c r="D22" s="37">
        <f>D16/D20</f>
        <v>10.666666666666666</v>
      </c>
    </row>
    <row r="23" spans="2:12" ht="6.75" customHeight="1" x14ac:dyDescent="0.3">
      <c r="B23" s="31"/>
      <c r="C23" s="32"/>
      <c r="D23" s="33"/>
    </row>
    <row r="24" spans="2:12" ht="18.75" customHeight="1" x14ac:dyDescent="0.3">
      <c r="B24" s="21" t="s">
        <v>19</v>
      </c>
      <c r="C24" s="2"/>
      <c r="D24" s="38">
        <v>10</v>
      </c>
    </row>
    <row r="25" spans="2:12" ht="6.75" customHeight="1" x14ac:dyDescent="0.3">
      <c r="B25" s="31"/>
      <c r="C25" s="32"/>
      <c r="D25" s="33"/>
    </row>
    <row r="26" spans="2:12" ht="18.75" customHeight="1" x14ac:dyDescent="0.3">
      <c r="B26" s="21" t="s">
        <v>20</v>
      </c>
      <c r="C26" s="2"/>
      <c r="D26" s="38">
        <v>130</v>
      </c>
      <c r="H26" s="93" t="s">
        <v>21</v>
      </c>
      <c r="I26" s="94"/>
      <c r="J26" s="94"/>
      <c r="K26" s="94"/>
      <c r="L26" s="95"/>
    </row>
    <row r="27" spans="2:12" ht="6.75" customHeight="1" x14ac:dyDescent="0.3">
      <c r="B27" s="31"/>
      <c r="C27" s="32"/>
      <c r="D27" s="33"/>
      <c r="H27" s="96"/>
      <c r="I27" s="97"/>
      <c r="J27" s="97"/>
      <c r="K27" s="97"/>
      <c r="L27" s="98"/>
    </row>
    <row r="28" spans="2:12" ht="18.75" customHeight="1" x14ac:dyDescent="0.3">
      <c r="B28" s="21" t="s">
        <v>22</v>
      </c>
      <c r="C28" s="2"/>
      <c r="D28" s="39">
        <f>D22*D24</f>
        <v>106.66666666666666</v>
      </c>
      <c r="H28" s="99" t="str">
        <f>IF(D26&gt;D28,"Additional height available",IF(D26-D28=0,"Height limit reached","FIX BUILDING HEIGHT"))</f>
        <v>Additional height available</v>
      </c>
      <c r="I28" s="100"/>
      <c r="J28" s="100"/>
      <c r="K28" s="100"/>
      <c r="L28" s="101"/>
    </row>
    <row r="29" spans="2:12" ht="6.75" customHeight="1" x14ac:dyDescent="0.3">
      <c r="B29" s="31"/>
      <c r="C29" s="32"/>
      <c r="D29" s="33"/>
      <c r="H29" s="40"/>
    </row>
    <row r="30" spans="2:12" ht="18.75" customHeight="1" x14ac:dyDescent="0.35">
      <c r="B30" s="21" t="s">
        <v>23</v>
      </c>
      <c r="C30" s="2"/>
      <c r="D30" s="41">
        <v>15</v>
      </c>
      <c r="H30" s="42"/>
    </row>
    <row r="31" spans="2:12" ht="6.75" customHeight="1" x14ac:dyDescent="0.3">
      <c r="B31" s="31"/>
      <c r="C31" s="32"/>
      <c r="D31" s="33"/>
    </row>
    <row r="32" spans="2:12" ht="18.75" customHeight="1" x14ac:dyDescent="0.3">
      <c r="B32" s="31" t="s">
        <v>24</v>
      </c>
      <c r="C32" s="43">
        <v>0.65</v>
      </c>
      <c r="D32" s="44">
        <f>C32*D20</f>
        <v>12187.5</v>
      </c>
      <c r="H32" s="30"/>
    </row>
    <row r="33" spans="2:5" ht="6.75" customHeight="1" x14ac:dyDescent="0.3">
      <c r="B33" s="31"/>
      <c r="C33" s="32"/>
      <c r="D33" s="33"/>
    </row>
    <row r="34" spans="2:5" x14ac:dyDescent="0.3">
      <c r="B34" s="31" t="s">
        <v>54</v>
      </c>
      <c r="C34" s="32"/>
      <c r="D34" s="45">
        <f>D16-D32</f>
        <v>187812.5</v>
      </c>
    </row>
    <row r="35" spans="2:5" ht="6.75" customHeight="1" x14ac:dyDescent="0.3">
      <c r="B35" s="31"/>
      <c r="C35" s="32"/>
      <c r="D35" s="33"/>
    </row>
    <row r="36" spans="2:5" ht="18.75" customHeight="1" x14ac:dyDescent="0.3">
      <c r="B36" s="31" t="s">
        <v>51</v>
      </c>
      <c r="C36" s="32"/>
      <c r="D36" s="33">
        <v>0.88</v>
      </c>
    </row>
    <row r="37" spans="2:5" ht="6.75" customHeight="1" x14ac:dyDescent="0.3">
      <c r="B37" s="31"/>
      <c r="C37" s="32"/>
      <c r="D37" s="33"/>
    </row>
    <row r="38" spans="2:5" ht="18.75" customHeight="1" x14ac:dyDescent="0.3">
      <c r="B38" s="46" t="s">
        <v>55</v>
      </c>
      <c r="C38" s="47"/>
      <c r="D38" s="109">
        <f>D36*D34</f>
        <v>165275</v>
      </c>
    </row>
    <row r="39" spans="2:5" ht="18.75" customHeight="1" x14ac:dyDescent="0.3">
      <c r="B39" s="32"/>
      <c r="C39" s="32"/>
      <c r="D39" s="48"/>
    </row>
    <row r="40" spans="2:5" ht="33" customHeight="1" x14ac:dyDescent="0.35">
      <c r="B40" s="102"/>
      <c r="C40" s="103" t="s">
        <v>57</v>
      </c>
      <c r="D40" s="104">
        <v>190</v>
      </c>
    </row>
    <row r="41" spans="2:5" ht="23.25" x14ac:dyDescent="0.35">
      <c r="B41" s="25" t="s">
        <v>56</v>
      </c>
      <c r="E41" s="2"/>
    </row>
    <row r="42" spans="2:5" x14ac:dyDescent="0.3">
      <c r="B42" s="49" t="s">
        <v>25</v>
      </c>
      <c r="C42" s="50"/>
      <c r="D42" s="51">
        <v>1.2</v>
      </c>
    </row>
    <row r="43" spans="2:5" ht="6.75" customHeight="1" x14ac:dyDescent="0.3">
      <c r="B43" s="31"/>
      <c r="C43" s="32"/>
      <c r="D43" s="33"/>
    </row>
    <row r="44" spans="2:5" ht="18.75" customHeight="1" x14ac:dyDescent="0.3">
      <c r="B44" s="21" t="s">
        <v>26</v>
      </c>
      <c r="C44" s="2"/>
      <c r="D44" s="52">
        <f>D42*D40</f>
        <v>228</v>
      </c>
    </row>
    <row r="45" spans="2:5" ht="6.75" customHeight="1" x14ac:dyDescent="0.3">
      <c r="B45" s="31"/>
      <c r="C45" s="32"/>
      <c r="D45" s="33"/>
    </row>
    <row r="46" spans="2:5" ht="19.7" customHeight="1" x14ac:dyDescent="0.3">
      <c r="B46" s="21" t="s">
        <v>27</v>
      </c>
      <c r="C46" s="2"/>
      <c r="D46" s="53">
        <v>350</v>
      </c>
    </row>
    <row r="47" spans="2:5" ht="6.75" customHeight="1" x14ac:dyDescent="0.3">
      <c r="B47" s="31"/>
      <c r="C47" s="32"/>
      <c r="D47" s="33"/>
    </row>
    <row r="48" spans="2:5" ht="19.7" customHeight="1" x14ac:dyDescent="0.3">
      <c r="B48" s="31" t="s">
        <v>28</v>
      </c>
      <c r="C48" s="32"/>
      <c r="D48" s="45">
        <f>D44*D46</f>
        <v>79800</v>
      </c>
    </row>
    <row r="49" spans="2:4" ht="6.75" customHeight="1" x14ac:dyDescent="0.3">
      <c r="B49" s="31"/>
      <c r="C49" s="32"/>
      <c r="D49" s="33"/>
    </row>
    <row r="50" spans="2:4" ht="38.25" customHeight="1" x14ac:dyDescent="0.3">
      <c r="B50" s="54" t="s">
        <v>29</v>
      </c>
      <c r="C50" s="32"/>
      <c r="D50" s="33">
        <v>0.15</v>
      </c>
    </row>
    <row r="51" spans="2:4" ht="6.75" customHeight="1" x14ac:dyDescent="0.3">
      <c r="B51" s="31"/>
      <c r="C51" s="32"/>
      <c r="D51" s="33"/>
    </row>
    <row r="52" spans="2:4" ht="19.7" customHeight="1" x14ac:dyDescent="0.3">
      <c r="B52" s="31" t="s">
        <v>30</v>
      </c>
      <c r="C52" s="32"/>
      <c r="D52" s="45">
        <f>D48/(1-D50)</f>
        <v>93882.352941176476</v>
      </c>
    </row>
    <row r="53" spans="2:4" ht="6.75" customHeight="1" x14ac:dyDescent="0.3">
      <c r="B53" s="31"/>
      <c r="C53" s="32"/>
      <c r="D53" s="33"/>
    </row>
    <row r="54" spans="2:4" x14ac:dyDescent="0.3">
      <c r="B54" s="31" t="s">
        <v>31</v>
      </c>
      <c r="C54" s="32"/>
      <c r="D54" s="53">
        <v>23500</v>
      </c>
    </row>
    <row r="55" spans="2:4" ht="6.75" customHeight="1" x14ac:dyDescent="0.3">
      <c r="B55" s="31"/>
      <c r="C55" s="32"/>
      <c r="D55" s="33"/>
    </row>
    <row r="56" spans="2:4" x14ac:dyDescent="0.3">
      <c r="B56" s="23" t="s">
        <v>32</v>
      </c>
      <c r="C56" s="55"/>
      <c r="D56" s="56">
        <f>D52/D54</f>
        <v>3.9949937421777224</v>
      </c>
    </row>
    <row r="57" spans="2:4" ht="6.75" customHeight="1" x14ac:dyDescent="0.3">
      <c r="B57" s="32"/>
      <c r="C57" s="32"/>
      <c r="D57" s="57"/>
    </row>
    <row r="58" spans="2:4" x14ac:dyDescent="0.3">
      <c r="B58" s="2"/>
      <c r="C58" s="2"/>
      <c r="D58" s="58"/>
    </row>
    <row r="61" spans="2:4" ht="6.75" customHeight="1" x14ac:dyDescent="0.3"/>
    <row r="124" spans="2:2" ht="21" x14ac:dyDescent="0.35">
      <c r="B124" s="59" t="s">
        <v>33</v>
      </c>
    </row>
  </sheetData>
  <mergeCells count="3">
    <mergeCell ref="C8:D8"/>
    <mergeCell ref="H26:L27"/>
    <mergeCell ref="H28:L28"/>
  </mergeCells>
  <conditionalFormatting sqref="H28">
    <cfRule type="containsText" dxfId="3" priority="1" stopIfTrue="1" operator="containsText" text="REACHED">
      <formula>NOT(ISERROR(SEARCH("REACHED",H28)))</formula>
    </cfRule>
    <cfRule type="containsText" dxfId="2" priority="2" stopIfTrue="1" operator="containsText" text="AVAILABLE">
      <formula>NOT(ISERROR(SEARCH("AVAILABLE",H28)))</formula>
    </cfRule>
    <cfRule type="containsText" dxfId="1" priority="3" stopIfTrue="1" operator="containsText" text="FIX">
      <formula>NOT(ISERROR(SEARCH("FIX",H28)))</formula>
    </cfRule>
  </conditionalFormatting>
  <pageMargins left="0.7" right="0.7" top="0.75" bottom="0.75" header="0.3" footer="0.44"/>
  <pageSetup scale="66" orientation="portrait" verticalDpi="1200" r:id="rId1"/>
  <headerFooter>
    <oddFooter xml:space="preserve">&amp;R&amp;"Garamond,Regular"&amp;12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8"/>
  <sheetViews>
    <sheetView zoomScaleNormal="100" workbookViewId="0"/>
  </sheetViews>
  <sheetFormatPr defaultRowHeight="18.75" x14ac:dyDescent="0.3"/>
  <cols>
    <col min="1" max="1" width="9.140625" style="61"/>
    <col min="2" max="2" width="22.85546875" style="61" customWidth="1"/>
    <col min="3" max="3" width="9.140625" style="61"/>
    <col min="4" max="4" width="25" style="61" customWidth="1"/>
    <col min="5" max="5" width="19.28515625" style="61" customWidth="1"/>
    <col min="6" max="6" width="9.140625" style="61"/>
    <col min="7" max="7" width="9.140625" style="61" customWidth="1"/>
    <col min="8" max="8" width="9.140625" style="61"/>
    <col min="9" max="9" width="9.140625" style="61" customWidth="1"/>
    <col min="10" max="16384" width="9.140625" style="61"/>
  </cols>
  <sheetData>
    <row r="2" spans="2:5" ht="23.25" x14ac:dyDescent="0.35">
      <c r="B2" s="85" t="str">
        <f>'Profile, Lot and Building Info.'!B2</f>
        <v>Tower Residences</v>
      </c>
    </row>
    <row r="3" spans="2:5" ht="23.25" x14ac:dyDescent="0.35">
      <c r="B3" s="60" t="s">
        <v>34</v>
      </c>
    </row>
    <row r="5" spans="2:5" x14ac:dyDescent="0.3">
      <c r="B5" s="62" t="s">
        <v>35</v>
      </c>
      <c r="E5" s="63">
        <f>'Profile, Lot and Building Info.'!D16</f>
        <v>200000</v>
      </c>
    </row>
    <row r="6" spans="2:5" ht="23.25" x14ac:dyDescent="0.35">
      <c r="B6" s="60"/>
    </row>
    <row r="7" spans="2:5" x14ac:dyDescent="0.3">
      <c r="C7" s="64" t="s">
        <v>36</v>
      </c>
      <c r="D7" s="64" t="s">
        <v>37</v>
      </c>
      <c r="E7" s="64" t="s">
        <v>38</v>
      </c>
    </row>
    <row r="9" spans="2:5" x14ac:dyDescent="0.3">
      <c r="C9" s="64">
        <f t="shared" ref="C9:C17" si="0">C10+1</f>
        <v>11</v>
      </c>
      <c r="D9" s="105">
        <v>12500</v>
      </c>
      <c r="E9" s="66">
        <f>D9+SUM(D10:D$22)</f>
        <v>200000</v>
      </c>
    </row>
    <row r="10" spans="2:5" x14ac:dyDescent="0.3">
      <c r="C10" s="64">
        <f t="shared" si="0"/>
        <v>10</v>
      </c>
      <c r="D10" s="65">
        <f t="shared" ref="D10:D17" si="1">$D$19</f>
        <v>18750</v>
      </c>
      <c r="E10" s="66">
        <f>D10+SUM(D11:D$22)</f>
        <v>187500</v>
      </c>
    </row>
    <row r="11" spans="2:5" x14ac:dyDescent="0.3">
      <c r="C11" s="64">
        <f t="shared" si="0"/>
        <v>9</v>
      </c>
      <c r="D11" s="65">
        <f t="shared" si="1"/>
        <v>18750</v>
      </c>
      <c r="E11" s="66">
        <f>D11+SUM(D12:D$22)</f>
        <v>168750</v>
      </c>
    </row>
    <row r="12" spans="2:5" x14ac:dyDescent="0.3">
      <c r="C12" s="64">
        <f t="shared" si="0"/>
        <v>8</v>
      </c>
      <c r="D12" s="65">
        <f t="shared" si="1"/>
        <v>18750</v>
      </c>
      <c r="E12" s="66">
        <f>D12+SUM(D13:D$22)</f>
        <v>150000</v>
      </c>
    </row>
    <row r="13" spans="2:5" x14ac:dyDescent="0.3">
      <c r="C13" s="64">
        <f t="shared" si="0"/>
        <v>7</v>
      </c>
      <c r="D13" s="65">
        <f t="shared" si="1"/>
        <v>18750</v>
      </c>
      <c r="E13" s="66">
        <f>D13+SUM(D14:D$22)</f>
        <v>131250</v>
      </c>
    </row>
    <row r="14" spans="2:5" x14ac:dyDescent="0.3">
      <c r="C14" s="64">
        <f t="shared" si="0"/>
        <v>6</v>
      </c>
      <c r="D14" s="65">
        <f t="shared" si="1"/>
        <v>18750</v>
      </c>
      <c r="E14" s="66">
        <f>D14+SUM(D15:D$22)</f>
        <v>112500</v>
      </c>
    </row>
    <row r="15" spans="2:5" x14ac:dyDescent="0.3">
      <c r="C15" s="64">
        <f t="shared" si="0"/>
        <v>5</v>
      </c>
      <c r="D15" s="65">
        <f t="shared" si="1"/>
        <v>18750</v>
      </c>
      <c r="E15" s="66">
        <f>D15+SUM(D16:D$22)</f>
        <v>93750</v>
      </c>
    </row>
    <row r="16" spans="2:5" x14ac:dyDescent="0.3">
      <c r="C16" s="64">
        <f t="shared" si="0"/>
        <v>4</v>
      </c>
      <c r="D16" s="65">
        <f t="shared" si="1"/>
        <v>18750</v>
      </c>
      <c r="E16" s="66">
        <f>D16+SUM(D17:D$22)</f>
        <v>75000</v>
      </c>
    </row>
    <row r="17" spans="2:9" x14ac:dyDescent="0.3">
      <c r="C17" s="64">
        <f t="shared" si="0"/>
        <v>3</v>
      </c>
      <c r="D17" s="65">
        <f t="shared" si="1"/>
        <v>18750</v>
      </c>
      <c r="E17" s="66">
        <f>D17+SUM(D18:D$22)</f>
        <v>56250</v>
      </c>
    </row>
    <row r="18" spans="2:9" x14ac:dyDescent="0.3">
      <c r="C18" s="64">
        <f>C19+1</f>
        <v>2</v>
      </c>
      <c r="D18" s="65">
        <f>$D$19</f>
        <v>18750</v>
      </c>
      <c r="E18" s="66">
        <f>D18+SUM(D19:D$22)</f>
        <v>37500</v>
      </c>
    </row>
    <row r="19" spans="2:9" ht="41.25" customHeight="1" x14ac:dyDescent="0.3">
      <c r="B19" s="67" t="s">
        <v>39</v>
      </c>
      <c r="C19" s="64">
        <v>1</v>
      </c>
      <c r="D19" s="68">
        <f>'Profile, Lot and Building Info.'!D20</f>
        <v>18750</v>
      </c>
      <c r="E19" s="66">
        <f>D19+SUM(D$22:D22)</f>
        <v>18750</v>
      </c>
    </row>
    <row r="20" spans="2:9" x14ac:dyDescent="0.3">
      <c r="B20" s="69"/>
      <c r="C20" s="70"/>
      <c r="D20" s="71"/>
      <c r="E20" s="72"/>
      <c r="F20" s="69"/>
    </row>
    <row r="21" spans="2:9" ht="23.25" x14ac:dyDescent="0.35">
      <c r="B21" s="60" t="s">
        <v>40</v>
      </c>
      <c r="C21" s="73"/>
      <c r="D21" s="74"/>
      <c r="E21" s="75"/>
      <c r="F21" s="76"/>
    </row>
    <row r="22" spans="2:9" x14ac:dyDescent="0.3">
      <c r="B22" s="76"/>
      <c r="C22" s="76"/>
      <c r="D22" s="73"/>
      <c r="E22" s="76"/>
      <c r="F22" s="76"/>
    </row>
    <row r="23" spans="2:9" x14ac:dyDescent="0.3">
      <c r="D23" s="77"/>
      <c r="E23" s="78" t="s">
        <v>41</v>
      </c>
      <c r="F23" s="61" t="s">
        <v>49</v>
      </c>
      <c r="H23" s="79"/>
      <c r="I23" s="79"/>
    </row>
    <row r="24" spans="2:9" ht="28.5" customHeight="1" x14ac:dyDescent="0.3">
      <c r="D24" s="80" t="s">
        <v>43</v>
      </c>
      <c r="E24" s="80" t="s">
        <v>43</v>
      </c>
      <c r="F24" s="81" t="s">
        <v>44</v>
      </c>
      <c r="G24" s="79"/>
    </row>
    <row r="25" spans="2:9" ht="121.5" customHeight="1" x14ac:dyDescent="0.3">
      <c r="D25" s="82"/>
      <c r="E25" s="83" t="s">
        <v>45</v>
      </c>
      <c r="G25" s="81" t="s">
        <v>46</v>
      </c>
      <c r="H25" s="81"/>
      <c r="I25" s="84" t="s">
        <v>47</v>
      </c>
    </row>
    <row r="26" spans="2:9" x14ac:dyDescent="0.3">
      <c r="D26" s="77"/>
      <c r="E26" s="78" t="s">
        <v>48</v>
      </c>
      <c r="F26" s="61" t="s">
        <v>42</v>
      </c>
      <c r="G26" s="79"/>
      <c r="H26" s="79"/>
      <c r="I26" s="79"/>
    </row>
    <row r="28" spans="2:9" x14ac:dyDescent="0.3">
      <c r="D28" s="61" t="s">
        <v>50</v>
      </c>
    </row>
  </sheetData>
  <conditionalFormatting sqref="E9:E21">
    <cfRule type="cellIs" dxfId="0" priority="1" stopIfTrue="1" operator="greaterThan">
      <formula>$E$5</formula>
    </cfRule>
  </conditionalFormatting>
  <pageMargins left="0.7" right="0.7" top="0.75" bottom="0.7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Profile, Lot and Building Info.</vt:lpstr>
      <vt:lpstr>Stacking Plan</vt:lpstr>
      <vt:lpstr>Cover!Print_Area</vt:lpstr>
      <vt:lpstr>'Profile, Lot and Building Info.'!Print_Area</vt:lpstr>
      <vt:lpstr>'Stacking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REFM_MacAir</dc:creator>
  <cp:lastModifiedBy>Bruce Kirsch</cp:lastModifiedBy>
  <cp:lastPrinted>2013-05-06T01:01:57Z</cp:lastPrinted>
  <dcterms:created xsi:type="dcterms:W3CDTF">2012-04-16T12:21:33Z</dcterms:created>
  <dcterms:modified xsi:type="dcterms:W3CDTF">2013-05-06T01:16:29Z</dcterms:modified>
</cp:coreProperties>
</file>